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план учебного процесса" sheetId="4" r:id="rId1"/>
    <sheet name="1 курс понедельно" sheetId="5" r:id="rId2"/>
    <sheet name="2 курс понедельно " sheetId="6" r:id="rId3"/>
    <sheet name="УЧЕБНЫЙ ГРАФИК" sheetId="8" r:id="rId4"/>
  </sheets>
  <calcPr calcId="125725"/>
</workbook>
</file>

<file path=xl/calcChain.xml><?xml version="1.0" encoding="utf-8"?>
<calcChain xmlns="http://schemas.openxmlformats.org/spreadsheetml/2006/main">
  <c r="I71" i="4"/>
  <c r="I72"/>
  <c r="H11"/>
  <c r="G11"/>
  <c r="G10" s="1"/>
  <c r="G37"/>
  <c r="I36"/>
  <c r="H36"/>
  <c r="H25"/>
  <c r="I30"/>
  <c r="I10" s="1"/>
  <c r="I37"/>
  <c r="H37"/>
  <c r="H48"/>
  <c r="J49"/>
  <c r="J55"/>
  <c r="J60"/>
  <c r="G25"/>
  <c r="G30"/>
  <c r="G55"/>
  <c r="F48"/>
  <c r="M36"/>
  <c r="K9"/>
  <c r="I47"/>
  <c r="E36"/>
  <c r="E37"/>
  <c r="E47"/>
  <c r="E48"/>
  <c r="E49"/>
  <c r="N37"/>
  <c r="O10"/>
  <c r="O25"/>
  <c r="O9"/>
  <c r="P47"/>
  <c r="P36" s="1"/>
  <c r="P48"/>
  <c r="Q47"/>
  <c r="Q48"/>
  <c r="R47"/>
  <c r="R48"/>
  <c r="R60"/>
  <c r="E11"/>
  <c r="E10" s="1"/>
  <c r="E9" s="1"/>
  <c r="E25"/>
  <c r="E30"/>
  <c r="E55"/>
  <c r="E60"/>
  <c r="R37"/>
  <c r="I48"/>
  <c r="G60"/>
  <c r="G48" s="1"/>
  <c r="G47" s="1"/>
  <c r="Q60"/>
  <c r="Q55"/>
  <c r="F36"/>
  <c r="R55"/>
  <c r="P49"/>
  <c r="P30"/>
  <c r="G51"/>
  <c r="G50"/>
  <c r="G49" s="1"/>
  <c r="Q37"/>
  <c r="P37"/>
  <c r="O37"/>
  <c r="M37"/>
  <c r="K10"/>
  <c r="J10"/>
  <c r="O30"/>
  <c r="N30"/>
  <c r="M30"/>
  <c r="H30"/>
  <c r="I25"/>
  <c r="N11"/>
  <c r="P25"/>
  <c r="N25"/>
  <c r="M25"/>
  <c r="M11"/>
  <c r="M10" s="1"/>
  <c r="P11"/>
  <c r="O11"/>
  <c r="AV12" i="6"/>
  <c r="AV13"/>
  <c r="AV14"/>
  <c r="AV15"/>
  <c r="AV16"/>
  <c r="AV17"/>
  <c r="AV18"/>
  <c r="AV19"/>
  <c r="AV20"/>
  <c r="AV21"/>
  <c r="AV22"/>
  <c r="AV23"/>
  <c r="AV24"/>
  <c r="AV25"/>
  <c r="AV26"/>
  <c r="AV27"/>
  <c r="AV11"/>
  <c r="X28"/>
  <c r="Y28"/>
  <c r="Z28"/>
  <c r="AA28"/>
  <c r="AB28"/>
  <c r="AC28"/>
  <c r="AD28"/>
  <c r="AE28"/>
  <c r="AF28"/>
  <c r="AG28"/>
  <c r="AH28"/>
  <c r="AI28"/>
  <c r="AJ28"/>
  <c r="AK28"/>
  <c r="AL28"/>
  <c r="W28"/>
  <c r="E28"/>
  <c r="F28"/>
  <c r="G28"/>
  <c r="H28"/>
  <c r="I28"/>
  <c r="J28"/>
  <c r="K28"/>
  <c r="L28"/>
  <c r="M28"/>
  <c r="N28"/>
  <c r="O28"/>
  <c r="P28"/>
  <c r="Q28"/>
  <c r="R28"/>
  <c r="S28"/>
  <c r="T28"/>
  <c r="D28"/>
  <c r="AT33"/>
  <c r="AV10"/>
  <c r="AV31"/>
  <c r="AV30"/>
  <c r="AV29"/>
  <c r="AT28"/>
  <c r="AS28"/>
  <c r="AS33" s="1"/>
  <c r="AR28"/>
  <c r="AR33" s="1"/>
  <c r="AQ28"/>
  <c r="AQ33" s="1"/>
  <c r="AP28"/>
  <c r="AP33" s="1"/>
  <c r="AO28"/>
  <c r="AO33" s="1"/>
  <c r="AN28"/>
  <c r="AN33" s="1"/>
  <c r="AL33"/>
  <c r="AK33"/>
  <c r="AJ33"/>
  <c r="AI33"/>
  <c r="AH33"/>
  <c r="AG33"/>
  <c r="AF33"/>
  <c r="AE33"/>
  <c r="AD33"/>
  <c r="AC33"/>
  <c r="AB33"/>
  <c r="AA33"/>
  <c r="Z33"/>
  <c r="Y33"/>
  <c r="X33"/>
  <c r="W33"/>
  <c r="T33"/>
  <c r="S33"/>
  <c r="R33"/>
  <c r="Q33"/>
  <c r="P33"/>
  <c r="O33"/>
  <c r="N33"/>
  <c r="M33"/>
  <c r="L33"/>
  <c r="K33"/>
  <c r="J33"/>
  <c r="I33"/>
  <c r="H33"/>
  <c r="G33"/>
  <c r="F33"/>
  <c r="E33"/>
  <c r="D33"/>
  <c r="AO28" i="5"/>
  <c r="AP28"/>
  <c r="AQ28"/>
  <c r="AR28"/>
  <c r="AS28"/>
  <c r="AT28"/>
  <c r="AN28"/>
  <c r="X28"/>
  <c r="Y28"/>
  <c r="Z28"/>
  <c r="AA28"/>
  <c r="AB28"/>
  <c r="AC28"/>
  <c r="AD28"/>
  <c r="AE28"/>
  <c r="AF28"/>
  <c r="AG28"/>
  <c r="AH28"/>
  <c r="AI28"/>
  <c r="AJ28"/>
  <c r="AK28"/>
  <c r="AL28"/>
  <c r="W28"/>
  <c r="T28"/>
  <c r="E28"/>
  <c r="F28"/>
  <c r="F33" s="1"/>
  <c r="G28"/>
  <c r="H28"/>
  <c r="I28"/>
  <c r="J28"/>
  <c r="J33" s="1"/>
  <c r="K28"/>
  <c r="K33" s="1"/>
  <c r="L28"/>
  <c r="L33" s="1"/>
  <c r="M28"/>
  <c r="N28"/>
  <c r="N33" s="1"/>
  <c r="O28"/>
  <c r="O33" s="1"/>
  <c r="P28"/>
  <c r="P33" s="1"/>
  <c r="Q28"/>
  <c r="R28"/>
  <c r="R33" s="1"/>
  <c r="S28"/>
  <c r="S33" s="1"/>
  <c r="T33"/>
  <c r="D28"/>
  <c r="D33" s="1"/>
  <c r="AV20"/>
  <c r="AV15"/>
  <c r="AV16"/>
  <c r="AV17"/>
  <c r="AV18"/>
  <c r="AV19"/>
  <c r="AV14"/>
  <c r="AV21"/>
  <c r="AV27"/>
  <c r="AV26"/>
  <c r="AV25"/>
  <c r="AV24"/>
  <c r="AV23"/>
  <c r="AV22"/>
  <c r="AV13"/>
  <c r="AV12"/>
  <c r="AV11"/>
  <c r="AV10"/>
  <c r="AV31"/>
  <c r="AV30"/>
  <c r="AV29"/>
  <c r="AR33"/>
  <c r="AQ33"/>
  <c r="AP33"/>
  <c r="AO33"/>
  <c r="AN33"/>
  <c r="AL33"/>
  <c r="AK33"/>
  <c r="AJ33"/>
  <c r="AI33"/>
  <c r="AH33"/>
  <c r="AG33"/>
  <c r="AF33"/>
  <c r="AE33"/>
  <c r="AD33"/>
  <c r="AC33"/>
  <c r="AB33"/>
  <c r="AA33"/>
  <c r="Z33"/>
  <c r="Y33"/>
  <c r="X33"/>
  <c r="W33"/>
  <c r="Q33"/>
  <c r="M33"/>
  <c r="I33"/>
  <c r="J36" i="4" l="1"/>
  <c r="J48"/>
  <c r="G36"/>
  <c r="M9"/>
  <c r="H10"/>
  <c r="H9" s="1"/>
  <c r="I9"/>
  <c r="P10"/>
  <c r="Q36"/>
  <c r="F9"/>
  <c r="N10"/>
  <c r="N9" s="1"/>
  <c r="AV28" i="6"/>
  <c r="AV33"/>
  <c r="AV28" i="5"/>
  <c r="AS33"/>
  <c r="H33"/>
  <c r="G33"/>
  <c r="G9" i="4" l="1"/>
  <c r="E33" i="5"/>
  <c r="AV33" s="1"/>
</calcChain>
</file>

<file path=xl/sharedStrings.xml><?xml version="1.0" encoding="utf-8"?>
<sst xmlns="http://schemas.openxmlformats.org/spreadsheetml/2006/main" count="455" uniqueCount="194">
  <si>
    <t>№ п/п (индекс)</t>
  </si>
  <si>
    <t>циклы, предметы</t>
  </si>
  <si>
    <t>формы промежуточной аттестации</t>
  </si>
  <si>
    <t>распределение обязательной нагрузки по курсам и полугодиям (часов в полугодие)</t>
  </si>
  <si>
    <t xml:space="preserve">самостоятельная работа </t>
  </si>
  <si>
    <t xml:space="preserve">1 курс </t>
  </si>
  <si>
    <t xml:space="preserve">2 курс </t>
  </si>
  <si>
    <t>Федеральный компонент (обязательная часть)</t>
  </si>
  <si>
    <t>ОП.01</t>
  </si>
  <si>
    <t>ОП.02</t>
  </si>
  <si>
    <t>ОП.03</t>
  </si>
  <si>
    <t>ОП.04</t>
  </si>
  <si>
    <t>ПМ.01</t>
  </si>
  <si>
    <t>МДК.01.01</t>
  </si>
  <si>
    <t xml:space="preserve">Технология штукатурных работ </t>
  </si>
  <si>
    <t>учебная практика</t>
  </si>
  <si>
    <t>производственная практика</t>
  </si>
  <si>
    <t>ПМ.02</t>
  </si>
  <si>
    <t>МДК.02.01</t>
  </si>
  <si>
    <t xml:space="preserve">Технология малярных работ </t>
  </si>
  <si>
    <t>ПП.02</t>
  </si>
  <si>
    <t>консультации</t>
  </si>
  <si>
    <t>всего</t>
  </si>
  <si>
    <t>ОП.00 Общепрофессиональный учебный цикл</t>
  </si>
  <si>
    <t>Основы строительного черчения</t>
  </si>
  <si>
    <t>Основы материаловедения</t>
  </si>
  <si>
    <t>Части зданий</t>
  </si>
  <si>
    <t>Охрана труда</t>
  </si>
  <si>
    <t>оп.05</t>
  </si>
  <si>
    <t>Безопасность жизнедеятельности</t>
  </si>
  <si>
    <t>А.00 Адаптационный учебный цикл</t>
  </si>
  <si>
    <t>А.01</t>
  </si>
  <si>
    <t>Соиальная адаптация</t>
  </si>
  <si>
    <t>А.02</t>
  </si>
  <si>
    <t>Компьютерная грамотность</t>
  </si>
  <si>
    <t>А.03</t>
  </si>
  <si>
    <t>Физическая культура</t>
  </si>
  <si>
    <t>П.00 Профессиональный учебный цикл</t>
  </si>
  <si>
    <t>Выполнение штукатурных работ</t>
  </si>
  <si>
    <t>ПП.01</t>
  </si>
  <si>
    <t>УП.01</t>
  </si>
  <si>
    <t>Выполнение малярных работ</t>
  </si>
  <si>
    <t>УП.02</t>
  </si>
  <si>
    <t xml:space="preserve">промежуточная аттестация </t>
  </si>
  <si>
    <t>итоговая аттестация</t>
  </si>
  <si>
    <t>Календарный учебный график на 1 курс по профессии "Мастер отделочных строительных работ"</t>
  </si>
  <si>
    <t>курс</t>
  </si>
  <si>
    <t>код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</si>
  <si>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</si>
  <si>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</si>
  <si>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</si>
  <si>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</si>
  <si>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</si>
  <si>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</si>
  <si>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</si>
  <si>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</si>
  <si>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</si>
  <si>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</si>
  <si>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данные по бюджету времени[1]</t>
  </si>
  <si>
    <t>Недели</t>
  </si>
  <si>
    <t>"=</t>
  </si>
  <si>
    <t>Всего час.  в нед. обязат. учеб. нагр.</t>
  </si>
  <si>
    <t>всего часов в неделю</t>
  </si>
  <si>
    <t>Календарный учебный график на 2 курс по профессии "Мастер отделочных строительных работ"</t>
  </si>
  <si>
    <t>Календарный учебный график</t>
  </si>
  <si>
    <t xml:space="preserve">Курс </t>
  </si>
  <si>
    <t>Группа</t>
  </si>
  <si>
    <t xml:space="preserve">первый </t>
  </si>
  <si>
    <t>к</t>
  </si>
  <si>
    <t>ПА</t>
  </si>
  <si>
    <t>ПП</t>
  </si>
  <si>
    <t>второй</t>
  </si>
  <si>
    <t>К</t>
  </si>
  <si>
    <t>В</t>
  </si>
  <si>
    <t>каникулы</t>
  </si>
  <si>
    <t>промежуточная аттестация</t>
  </si>
  <si>
    <t>выпуск</t>
  </si>
  <si>
    <t>ИА</t>
  </si>
  <si>
    <t xml:space="preserve"> итоговая аттестация</t>
  </si>
  <si>
    <t>обучение по циклам, УЧЕБНАЯ ПРАКТИКА</t>
  </si>
  <si>
    <t>Празд</t>
  </si>
  <si>
    <t>Наименование циклов, дисциплин, МДК, ПМ, практик</t>
  </si>
  <si>
    <t>экзамены</t>
  </si>
  <si>
    <t>3 курс</t>
  </si>
  <si>
    <t xml:space="preserve">нагрузка во взаимодействием с преподавателем </t>
  </si>
  <si>
    <t>в т.ч. по учебным дисциплинам и МДК</t>
  </si>
  <si>
    <t>теоретическое обучение</t>
  </si>
  <si>
    <t>лабораторные и практический занятия</t>
  </si>
  <si>
    <t xml:space="preserve">по практике производственной и учебной </t>
  </si>
  <si>
    <t>План учебного процесса (основная профессиональная программа подготовки КРС) по профессии 08.01.06 "Мастер сухого строительства"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</si>
  <si>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</si>
  <si>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</si>
  <si>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</si>
  <si>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</si>
  <si>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</si>
  <si>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</si>
  <si>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Базовые дисциплины</t>
  </si>
  <si>
    <t xml:space="preserve">Русский язык </t>
  </si>
  <si>
    <t>Литература (вкл. Литературу ЕАО)</t>
  </si>
  <si>
    <t xml:space="preserve">Иностранный язык </t>
  </si>
  <si>
    <t xml:space="preserve">История </t>
  </si>
  <si>
    <t>Обществознание (вкл. Экономику и Право)</t>
  </si>
  <si>
    <t>Химия</t>
  </si>
  <si>
    <t xml:space="preserve">Биология </t>
  </si>
  <si>
    <t xml:space="preserve">География </t>
  </si>
  <si>
    <t xml:space="preserve"> зачеты</t>
  </si>
  <si>
    <t>ВСЕГО</t>
  </si>
  <si>
    <t>ОБЖ (основы безопасности жизнедеятельности) (вкл. сборы)</t>
  </si>
  <si>
    <t xml:space="preserve">Астрономия </t>
  </si>
  <si>
    <t>Математика</t>
  </si>
  <si>
    <t>Физика</t>
  </si>
  <si>
    <t>Информатика и ИКТ</t>
  </si>
  <si>
    <t>ПА 01</t>
  </si>
  <si>
    <t>Дисциплины по выбору</t>
  </si>
  <si>
    <t xml:space="preserve">Основы черчения </t>
  </si>
  <si>
    <t>Введение в профессию</t>
  </si>
  <si>
    <t>Поведение на рынке труда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</si>
  <si>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</si>
  <si>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</si>
  <si>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</si>
  <si>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</si>
  <si>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Материаловедение</t>
  </si>
  <si>
    <t>Электротехника</t>
  </si>
  <si>
    <t>Экономика организации</t>
  </si>
  <si>
    <t>Основы строительного производства</t>
  </si>
  <si>
    <t xml:space="preserve">ОДБ.01 </t>
  </si>
  <si>
    <t>ОДБ.02</t>
  </si>
  <si>
    <t>ОДБ. 03</t>
  </si>
  <si>
    <t>ОДБ. 04.</t>
  </si>
  <si>
    <t>ОДБ.05</t>
  </si>
  <si>
    <t xml:space="preserve">ОДБ. 06. </t>
  </si>
  <si>
    <t>ОДБ. 07.</t>
  </si>
  <si>
    <t xml:space="preserve">ОДБ.11 </t>
  </si>
  <si>
    <t xml:space="preserve">ОДП.14 </t>
  </si>
  <si>
    <t>ОДП.В.00</t>
  </si>
  <si>
    <t>ОДП.В.01</t>
  </si>
  <si>
    <t>ОДП.В.02</t>
  </si>
  <si>
    <t>ОДП.В.03</t>
  </si>
  <si>
    <t>ОДП.В.04</t>
  </si>
  <si>
    <t xml:space="preserve">ОПД.01 </t>
  </si>
  <si>
    <t>ОПД.02</t>
  </si>
  <si>
    <t>ОПД.03</t>
  </si>
  <si>
    <t>ОПД.04</t>
  </si>
  <si>
    <t>ОПД.05.</t>
  </si>
  <si>
    <t>ОПД.06.</t>
  </si>
  <si>
    <t>ОПД.07</t>
  </si>
  <si>
    <t>ОПД.08.</t>
  </si>
  <si>
    <t>П.00</t>
  </si>
  <si>
    <t>Профессиональный цикл</t>
  </si>
  <si>
    <t>ПМ. 00</t>
  </si>
  <si>
    <t>Профессинальные модули</t>
  </si>
  <si>
    <t>ОДП</t>
  </si>
  <si>
    <t>Профильные дисциплины</t>
  </si>
  <si>
    <t>ОДБ. 00 Общеобразовательный цикл</t>
  </si>
  <si>
    <t>Выпонение штукатурных работ</t>
  </si>
  <si>
    <t>МДК.01.01.</t>
  </si>
  <si>
    <t>Оштукатуривание поверхностей</t>
  </si>
  <si>
    <t>Учебная практика</t>
  </si>
  <si>
    <t>Производственная практика</t>
  </si>
  <si>
    <t>Выполнение каркасно-обшивочных конструкций</t>
  </si>
  <si>
    <t>Каркасно-обшивочные конструкции</t>
  </si>
  <si>
    <t>ПМ.03</t>
  </si>
  <si>
    <t>МДК.03.01</t>
  </si>
  <si>
    <t>Малярные работы</t>
  </si>
  <si>
    <t>УП.03.</t>
  </si>
  <si>
    <t>ПП.03</t>
  </si>
  <si>
    <t>ПА.02</t>
  </si>
  <si>
    <t>Промежуточная аттестация ПП</t>
  </si>
  <si>
    <t>Промежуточная аттестация ООП</t>
  </si>
  <si>
    <t>ПА.03</t>
  </si>
  <si>
    <t xml:space="preserve">Промежуточная аттестация </t>
  </si>
  <si>
    <t>ГИА</t>
  </si>
  <si>
    <t xml:space="preserve">Самостоятельная работа </t>
  </si>
  <si>
    <t>Всего</t>
  </si>
  <si>
    <t>дисциплин и МДК</t>
  </si>
  <si>
    <t>учебной практики</t>
  </si>
  <si>
    <t>производственной практики</t>
  </si>
  <si>
    <t>экзаменов</t>
  </si>
  <si>
    <t>зачетов</t>
  </si>
  <si>
    <t>Консультации:  не более 4 часов на одного студента в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выпускная квалификационная работа в виде демонстрационного экзамена.</t>
  </si>
  <si>
    <t xml:space="preserve">Экология </t>
  </si>
  <si>
    <t>ОДБ.08</t>
  </si>
  <si>
    <t>ОДБ . 09</t>
  </si>
  <si>
    <t xml:space="preserve">ОДБ.10. </t>
  </si>
  <si>
    <t xml:space="preserve">ОДБ.12 </t>
  </si>
  <si>
    <t xml:space="preserve">ОДП.13 </t>
  </si>
  <si>
    <t xml:space="preserve">ОДП.15 </t>
  </si>
  <si>
    <t xml:space="preserve">всего часов </t>
  </si>
  <si>
    <t>Объем образовательной программы (академических часах)</t>
  </si>
  <si>
    <t>всего во взаимодействии с преподавателем</t>
  </si>
  <si>
    <t xml:space="preserve">Консультации </t>
  </si>
  <si>
    <t>Строительное черчение</t>
  </si>
  <si>
    <t>5, 6</t>
  </si>
  <si>
    <t>Государственная итоговая аттестация (в виде демонстрационного экзамена)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</si>
</sst>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indexed="8"/>
      <name val="Calibri"/>
      <family val="2"/>
      <charset val="204"/>
    </font>
    <font>
      <b/>
      <sz val="6"/>
      <color indexed="8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6"/>
      <color indexed="12"/>
      <name val="Calibri"/>
      <family val="2"/>
      <charset val="204"/>
    </font>
    <font>
      <b/>
      <sz val="6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6"/>
      <color indexed="8"/>
      <name val="Calibri"/>
      <family val="2"/>
      <charset val="204"/>
    </font>
    <font>
      <b/>
      <i/>
      <sz val="6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</cellStyleXfs>
  <cellXfs count="289">
    <xf numFmtId="0" fontId="0" fillId="0" borderId="0" xfId="0"/>
    <xf numFmtId="0" fontId="9" fillId="0" borderId="0" xfId="1" applyFont="1" applyBorder="1" applyAlignment="1">
      <alignment vertical="center" wrapText="1"/>
    </xf>
    <xf numFmtId="0" fontId="7" fillId="0" borderId="0" xfId="1"/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9" fillId="0" borderId="1" xfId="1" applyFont="1" applyBorder="1" applyAlignment="1"/>
    <xf numFmtId="0" fontId="10" fillId="0" borderId="1" xfId="1" applyFont="1" applyBorder="1" applyAlignment="1"/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/>
    <xf numFmtId="0" fontId="10" fillId="0" borderId="1" xfId="1" applyFont="1" applyBorder="1" applyAlignment="1">
      <alignment horizontal="left"/>
    </xf>
    <xf numFmtId="0" fontId="11" fillId="0" borderId="1" xfId="1" applyFont="1" applyBorder="1" applyAlignment="1">
      <alignment wrapText="1"/>
    </xf>
    <xf numFmtId="0" fontId="7" fillId="0" borderId="0" xfId="1" applyBorder="1"/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vertical="center"/>
    </xf>
    <xf numFmtId="0" fontId="11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Fill="1" applyBorder="1"/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wrapText="1"/>
    </xf>
    <xf numFmtId="0" fontId="10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left" vertical="center" wrapText="1"/>
    </xf>
    <xf numFmtId="0" fontId="11" fillId="0" borderId="0" xfId="1" applyFont="1"/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1" fillId="0" borderId="1" xfId="1" applyFont="1" applyBorder="1"/>
    <xf numFmtId="0" fontId="12" fillId="0" borderId="1" xfId="1" applyFont="1" applyBorder="1" applyAlignment="1">
      <alignment vertical="center" wrapText="1"/>
    </xf>
    <xf numFmtId="0" fontId="7" fillId="0" borderId="1" xfId="1" applyBorder="1"/>
    <xf numFmtId="0" fontId="10" fillId="0" borderId="1" xfId="1" applyFont="1" applyFill="1" applyBorder="1" applyAlignment="1"/>
    <xf numFmtId="0" fontId="9" fillId="0" borderId="1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/>
    </xf>
    <xf numFmtId="0" fontId="11" fillId="0" borderId="1" xfId="0" applyFont="1" applyBorder="1"/>
    <xf numFmtId="0" fontId="6" fillId="0" borderId="0" xfId="3"/>
    <xf numFmtId="0" fontId="6" fillId="0" borderId="0" xfId="3" applyBorder="1"/>
    <xf numFmtId="0" fontId="18" fillId="0" borderId="13" xfId="3" applyFont="1" applyBorder="1" applyAlignment="1">
      <alignment horizontal="center" vertical="top" wrapText="1"/>
    </xf>
    <xf numFmtId="0" fontId="18" fillId="0" borderId="16" xfId="3" applyFont="1" applyBorder="1" applyAlignment="1">
      <alignment horizontal="center" vertical="top" wrapText="1"/>
    </xf>
    <xf numFmtId="0" fontId="18" fillId="0" borderId="17" xfId="3" applyFont="1" applyBorder="1" applyAlignment="1">
      <alignment horizontal="center" vertical="top" wrapText="1"/>
    </xf>
    <xf numFmtId="0" fontId="18" fillId="0" borderId="20" xfId="3" applyFont="1" applyBorder="1" applyAlignment="1">
      <alignment horizontal="center" vertical="top" wrapText="1"/>
    </xf>
    <xf numFmtId="0" fontId="19" fillId="0" borderId="1" xfId="3" applyFont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6" fillId="0" borderId="1" xfId="3" applyBorder="1" applyAlignment="1">
      <alignment vertical="center"/>
    </xf>
    <xf numFmtId="0" fontId="6" fillId="0" borderId="1" xfId="3" applyBorder="1"/>
    <xf numFmtId="0" fontId="6" fillId="2" borderId="1" xfId="3" applyFill="1" applyBorder="1"/>
    <xf numFmtId="0" fontId="6" fillId="2" borderId="6" xfId="3" applyFill="1" applyBorder="1" applyAlignment="1"/>
    <xf numFmtId="0" fontId="6" fillId="2" borderId="1" xfId="3" applyFill="1" applyBorder="1" applyAlignment="1"/>
    <xf numFmtId="0" fontId="6" fillId="3" borderId="1" xfId="3" applyFill="1" applyBorder="1"/>
    <xf numFmtId="0" fontId="6" fillId="3" borderId="1" xfId="3" applyFill="1" applyBorder="1" applyAlignment="1"/>
    <xf numFmtId="0" fontId="6" fillId="4" borderId="1" xfId="3" applyFill="1" applyBorder="1"/>
    <xf numFmtId="0" fontId="6" fillId="0" borderId="1" xfId="3" applyFill="1" applyBorder="1"/>
    <xf numFmtId="0" fontId="6" fillId="5" borderId="1" xfId="3" applyFill="1" applyBorder="1"/>
    <xf numFmtId="0" fontId="6" fillId="0" borderId="21" xfId="3" applyBorder="1"/>
    <xf numFmtId="0" fontId="6" fillId="5" borderId="21" xfId="3" applyFill="1" applyBorder="1"/>
    <xf numFmtId="0" fontId="6" fillId="6" borderId="21" xfId="3" applyFill="1" applyBorder="1"/>
    <xf numFmtId="0" fontId="6" fillId="0" borderId="21" xfId="3" applyBorder="1" applyAlignment="1">
      <alignment horizontal="left" vertical="center"/>
    </xf>
    <xf numFmtId="0" fontId="6" fillId="0" borderId="21" xfId="3" applyFill="1" applyBorder="1"/>
    <xf numFmtId="0" fontId="6" fillId="0" borderId="21" xfId="3" applyFill="1" applyBorder="1" applyAlignment="1"/>
    <xf numFmtId="0" fontId="6" fillId="2" borderId="1" xfId="3" applyFill="1" applyBorder="1" applyAlignment="1">
      <alignment horizontal="center"/>
    </xf>
    <xf numFmtId="0" fontId="6" fillId="0" borderId="0" xfId="3" applyFill="1" applyBorder="1" applyAlignment="1"/>
    <xf numFmtId="0" fontId="6" fillId="0" borderId="0" xfId="3" applyFill="1" applyBorder="1"/>
    <xf numFmtId="0" fontId="6" fillId="3" borderId="1" xfId="3" applyFill="1" applyBorder="1" applyAlignment="1">
      <alignment horizontal="center"/>
    </xf>
    <xf numFmtId="0" fontId="6" fillId="0" borderId="1" xfId="3" applyFill="1" applyBorder="1" applyAlignment="1">
      <alignment horizontal="center"/>
    </xf>
    <xf numFmtId="0" fontId="6" fillId="5" borderId="1" xfId="3" applyFill="1" applyBorder="1" applyAlignment="1">
      <alignment horizontal="center"/>
    </xf>
    <xf numFmtId="0" fontId="6" fillId="4" borderId="1" xfId="3" applyFill="1" applyBorder="1" applyAlignment="1">
      <alignment horizontal="center"/>
    </xf>
    <xf numFmtId="0" fontId="6" fillId="6" borderId="1" xfId="3" applyFill="1" applyBorder="1" applyAlignment="1">
      <alignment horizontal="center"/>
    </xf>
    <xf numFmtId="0" fontId="6" fillId="0" borderId="0" xfId="3" applyFill="1" applyBorder="1" applyAlignment="1">
      <alignment horizontal="center"/>
    </xf>
    <xf numFmtId="0" fontId="6" fillId="0" borderId="6" xfId="3" applyBorder="1"/>
    <xf numFmtId="0" fontId="6" fillId="0" borderId="0" xfId="3" applyFill="1"/>
    <xf numFmtId="0" fontId="5" fillId="0" borderId="0" xfId="3" applyFont="1"/>
    <xf numFmtId="0" fontId="6" fillId="0" borderId="1" xfId="3" applyFill="1" applyBorder="1" applyAlignment="1"/>
    <xf numFmtId="0" fontId="4" fillId="3" borderId="1" xfId="3" applyFont="1" applyFill="1" applyBorder="1" applyAlignment="1"/>
    <xf numFmtId="0" fontId="22" fillId="0" borderId="0" xfId="1" applyFont="1"/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9" fillId="0" borderId="0" xfId="1" applyFont="1" applyBorder="1"/>
    <xf numFmtId="0" fontId="2" fillId="0" borderId="0" xfId="1" applyFont="1"/>
    <xf numFmtId="0" fontId="7" fillId="0" borderId="0" xfId="1" applyBorder="1" applyAlignment="1">
      <alignment horizontal="center"/>
    </xf>
    <xf numFmtId="0" fontId="7" fillId="0" borderId="0" xfId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7" fillId="8" borderId="0" xfId="1" applyFill="1"/>
    <xf numFmtId="0" fontId="9" fillId="9" borderId="0" xfId="1" applyFont="1" applyFill="1" applyBorder="1" applyAlignment="1">
      <alignment horizontal="center"/>
    </xf>
    <xf numFmtId="0" fontId="10" fillId="9" borderId="0" xfId="1" applyFont="1" applyFill="1" applyBorder="1" applyAlignment="1">
      <alignment horizontal="center"/>
    </xf>
    <xf numFmtId="0" fontId="10" fillId="9" borderId="0" xfId="1" applyFont="1" applyFill="1" applyBorder="1" applyAlignment="1"/>
    <xf numFmtId="0" fontId="7" fillId="9" borderId="0" xfId="1" applyFill="1"/>
    <xf numFmtId="0" fontId="10" fillId="9" borderId="0" xfId="1" applyFont="1" applyFill="1" applyBorder="1"/>
    <xf numFmtId="0" fontId="2" fillId="9" borderId="0" xfId="1" applyFont="1" applyFill="1"/>
    <xf numFmtId="0" fontId="8" fillId="9" borderId="0" xfId="1" applyFont="1" applyFill="1"/>
    <xf numFmtId="0" fontId="8" fillId="8" borderId="0" xfId="1" applyFont="1" applyFill="1"/>
    <xf numFmtId="0" fontId="24" fillId="0" borderId="0" xfId="1" applyFont="1" applyBorder="1" applyAlignment="1">
      <alignment horizontal="center"/>
    </xf>
    <xf numFmtId="0" fontId="25" fillId="0" borderId="0" xfId="1" applyFont="1" applyBorder="1"/>
    <xf numFmtId="0" fontId="26" fillId="0" borderId="0" xfId="1" applyFont="1"/>
    <xf numFmtId="0" fontId="25" fillId="0" borderId="0" xfId="1" applyFont="1" applyBorder="1" applyAlignment="1">
      <alignment horizontal="center" vertical="center"/>
    </xf>
    <xf numFmtId="0" fontId="7" fillId="2" borderId="0" xfId="1" applyFill="1"/>
    <xf numFmtId="0" fontId="27" fillId="7" borderId="0" xfId="1" applyFont="1" applyFill="1"/>
    <xf numFmtId="0" fontId="25" fillId="9" borderId="0" xfId="1" applyFont="1" applyFill="1" applyBorder="1"/>
    <xf numFmtId="0" fontId="25" fillId="9" borderId="0" xfId="1" applyFont="1" applyFill="1" applyBorder="1" applyAlignment="1">
      <alignment horizontal="center"/>
    </xf>
    <xf numFmtId="0" fontId="27" fillId="0" borderId="0" xfId="1" applyFont="1" applyAlignment="1">
      <alignment horizontal="center" vertical="center"/>
    </xf>
    <xf numFmtId="0" fontId="27" fillId="9" borderId="0" xfId="1" applyFont="1" applyFill="1"/>
    <xf numFmtId="0" fontId="7" fillId="0" borderId="0" xfId="1" applyAlignment="1">
      <alignment horizontal="center" vertical="center"/>
    </xf>
    <xf numFmtId="0" fontId="25" fillId="9" borderId="0" xfId="1" applyFont="1" applyFill="1" applyBorder="1" applyAlignment="1">
      <alignment horizontal="center" vertical="center"/>
    </xf>
    <xf numFmtId="0" fontId="25" fillId="9" borderId="0" xfId="1" applyFont="1" applyFill="1" applyBorder="1" applyAlignment="1">
      <alignment vertical="center"/>
    </xf>
    <xf numFmtId="0" fontId="27" fillId="9" borderId="0" xfId="1" applyFont="1" applyFill="1" applyAlignment="1">
      <alignment vertical="center"/>
    </xf>
    <xf numFmtId="0" fontId="7" fillId="0" borderId="0" xfId="1" applyBorder="1" applyAlignment="1">
      <alignment horizontal="center" vertical="center" wrapText="1"/>
    </xf>
    <xf numFmtId="0" fontId="7" fillId="0" borderId="0" xfId="1" applyBorder="1" applyAlignment="1">
      <alignment horizontal="center" vertical="center"/>
    </xf>
    <xf numFmtId="0" fontId="7" fillId="9" borderId="0" xfId="1" applyFill="1" applyAlignment="1">
      <alignment horizontal="center" vertical="center"/>
    </xf>
    <xf numFmtId="0" fontId="1" fillId="9" borderId="0" xfId="1" applyFont="1" applyFill="1"/>
    <xf numFmtId="0" fontId="8" fillId="10" borderId="0" xfId="1" applyFont="1" applyFill="1"/>
    <xf numFmtId="0" fontId="24" fillId="9" borderId="0" xfId="1" applyFont="1" applyFill="1" applyBorder="1" applyAlignment="1">
      <alignment horizontal="center"/>
    </xf>
    <xf numFmtId="0" fontId="8" fillId="8" borderId="0" xfId="1" applyFont="1" applyFill="1" applyAlignment="1">
      <alignment horizontal="center" vertical="center"/>
    </xf>
    <xf numFmtId="0" fontId="10" fillId="9" borderId="0" xfId="1" applyFont="1" applyFill="1" applyBorder="1" applyAlignment="1">
      <alignment horizontal="center" vertical="center"/>
    </xf>
    <xf numFmtId="0" fontId="8" fillId="9" borderId="0" xfId="1" applyFont="1" applyFill="1" applyAlignment="1">
      <alignment horizontal="center" vertical="center"/>
    </xf>
    <xf numFmtId="0" fontId="9" fillId="9" borderId="0" xfId="1" applyFont="1" applyFill="1" applyBorder="1" applyAlignment="1">
      <alignment horizontal="center" vertical="center"/>
    </xf>
    <xf numFmtId="0" fontId="26" fillId="9" borderId="0" xfId="1" applyFont="1" applyFill="1"/>
    <xf numFmtId="0" fontId="10" fillId="9" borderId="0" xfId="1" applyFont="1" applyFill="1" applyBorder="1" applyAlignment="1">
      <alignment horizontal="left"/>
    </xf>
    <xf numFmtId="0" fontId="1" fillId="0" borderId="0" xfId="1" applyFont="1"/>
    <xf numFmtId="0" fontId="7" fillId="7" borderId="0" xfId="1" applyFill="1" applyAlignment="1">
      <alignment horizontal="center" vertical="center"/>
    </xf>
    <xf numFmtId="0" fontId="27" fillId="11" borderId="0" xfId="1" applyFont="1" applyFill="1" applyAlignment="1">
      <alignment vertical="center"/>
    </xf>
    <xf numFmtId="0" fontId="25" fillId="0" borderId="0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9" borderId="1" xfId="1" applyFont="1" applyFill="1" applyBorder="1" applyAlignment="1">
      <alignment horizontal="center"/>
    </xf>
    <xf numFmtId="0" fontId="28" fillId="2" borderId="1" xfId="1" applyFont="1" applyFill="1" applyBorder="1" applyAlignment="1">
      <alignment horizontal="center"/>
    </xf>
    <xf numFmtId="0" fontId="28" fillId="8" borderId="1" xfId="1" applyFont="1" applyFill="1" applyBorder="1" applyAlignment="1">
      <alignment horizontal="center"/>
    </xf>
    <xf numFmtId="0" fontId="29" fillId="0" borderId="1" xfId="1" applyFont="1" applyBorder="1" applyAlignment="1">
      <alignment vertical="top" wrapText="1"/>
    </xf>
    <xf numFmtId="0" fontId="29" fillId="0" borderId="1" xfId="1" applyFont="1" applyBorder="1" applyAlignment="1">
      <alignment horizontal="center"/>
    </xf>
    <xf numFmtId="0" fontId="29" fillId="0" borderId="1" xfId="1" applyFont="1" applyBorder="1" applyAlignment="1">
      <alignment horizontal="left" vertical="top"/>
    </xf>
    <xf numFmtId="0" fontId="30" fillId="0" borderId="1" xfId="1" applyFont="1" applyBorder="1" applyAlignment="1">
      <alignment vertical="top" wrapText="1"/>
    </xf>
    <xf numFmtId="0" fontId="29" fillId="0" borderId="1" xfId="1" applyFont="1" applyBorder="1" applyAlignment="1">
      <alignment vertical="top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29" fillId="0" borderId="6" xfId="1" applyFont="1" applyBorder="1" applyAlignment="1">
      <alignment vertical="top"/>
    </xf>
    <xf numFmtId="0" fontId="30" fillId="0" borderId="1" xfId="1" applyFont="1" applyBorder="1" applyAlignment="1">
      <alignment horizontal="left" vertical="top" wrapText="1"/>
    </xf>
    <xf numFmtId="0" fontId="29" fillId="0" borderId="1" xfId="1" applyFont="1" applyFill="1" applyBorder="1" applyAlignment="1">
      <alignment horizontal="center"/>
    </xf>
    <xf numFmtId="0" fontId="29" fillId="0" borderId="1" xfId="1" applyFont="1" applyBorder="1" applyAlignment="1">
      <alignment horizontal="left" vertical="top" wrapText="1"/>
    </xf>
    <xf numFmtId="0" fontId="29" fillId="0" borderId="6" xfId="1" applyFont="1" applyBorder="1" applyAlignment="1">
      <alignment horizontal="left" vertical="top" wrapText="1"/>
    </xf>
    <xf numFmtId="0" fontId="31" fillId="0" borderId="6" xfId="1" applyFont="1" applyBorder="1" applyAlignment="1">
      <alignment horizontal="left" vertical="top" wrapText="1"/>
    </xf>
    <xf numFmtId="0" fontId="31" fillId="0" borderId="1" xfId="1" applyFont="1" applyBorder="1" applyAlignment="1">
      <alignment horizontal="center" vertical="center"/>
    </xf>
    <xf numFmtId="0" fontId="31" fillId="0" borderId="1" xfId="1" applyFont="1" applyFill="1" applyBorder="1" applyAlignment="1">
      <alignment horizontal="center"/>
    </xf>
    <xf numFmtId="0" fontId="28" fillId="8" borderId="5" xfId="1" applyFont="1" applyFill="1" applyBorder="1" applyAlignment="1">
      <alignment vertical="top"/>
    </xf>
    <xf numFmtId="0" fontId="28" fillId="8" borderId="6" xfId="1" applyFont="1" applyFill="1" applyBorder="1" applyAlignment="1">
      <alignment vertical="top" wrapText="1"/>
    </xf>
    <xf numFmtId="0" fontId="29" fillId="8" borderId="1" xfId="1" applyFont="1" applyFill="1" applyBorder="1" applyAlignment="1">
      <alignment horizontal="center"/>
    </xf>
    <xf numFmtId="0" fontId="28" fillId="0" borderId="1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top" wrapText="1"/>
    </xf>
    <xf numFmtId="0" fontId="32" fillId="0" borderId="1" xfId="1" applyFont="1" applyBorder="1" applyAlignment="1">
      <alignment horizontal="left" vertical="top" wrapText="1"/>
    </xf>
    <xf numFmtId="0" fontId="31" fillId="0" borderId="1" xfId="1" applyFont="1" applyBorder="1" applyAlignment="1">
      <alignment horizontal="center"/>
    </xf>
    <xf numFmtId="0" fontId="28" fillId="8" borderId="1" xfId="1" applyFont="1" applyFill="1" applyBorder="1" applyAlignment="1">
      <alignment horizontal="left" vertical="top" wrapText="1"/>
    </xf>
    <xf numFmtId="0" fontId="33" fillId="8" borderId="1" xfId="1" applyFont="1" applyFill="1" applyBorder="1" applyAlignment="1">
      <alignment horizontal="left" vertical="top" wrapText="1"/>
    </xf>
    <xf numFmtId="0" fontId="34" fillId="0" borderId="1" xfId="1" applyFont="1" applyBorder="1" applyAlignment="1">
      <alignment horizontal="center" vertical="center" wrapText="1"/>
    </xf>
    <xf numFmtId="0" fontId="35" fillId="7" borderId="1" xfId="1" applyFont="1" applyFill="1" applyBorder="1" applyAlignment="1">
      <alignment horizontal="center" vertical="center" wrapText="1"/>
    </xf>
    <xf numFmtId="0" fontId="34" fillId="7" borderId="1" xfId="1" applyFont="1" applyFill="1" applyBorder="1" applyAlignment="1">
      <alignment horizontal="center" vertical="center"/>
    </xf>
    <xf numFmtId="0" fontId="28" fillId="10" borderId="1" xfId="1" applyFont="1" applyFill="1" applyBorder="1" applyAlignment="1">
      <alignment horizontal="left" vertical="top" wrapText="1"/>
    </xf>
    <xf numFmtId="0" fontId="33" fillId="10" borderId="4" xfId="1" applyFont="1" applyFill="1" applyBorder="1"/>
    <xf numFmtId="0" fontId="28" fillId="10" borderId="1" xfId="1" applyFont="1" applyFill="1" applyBorder="1" applyAlignment="1">
      <alignment horizontal="center"/>
    </xf>
    <xf numFmtId="0" fontId="34" fillId="11" borderId="1" xfId="1" applyFont="1" applyFill="1" applyBorder="1" applyAlignment="1">
      <alignment horizontal="left" vertical="center" wrapText="1"/>
    </xf>
    <xf numFmtId="0" fontId="35" fillId="11" borderId="1" xfId="1" applyFont="1" applyFill="1" applyBorder="1" applyAlignment="1">
      <alignment horizontal="left" vertical="center" wrapText="1"/>
    </xf>
    <xf numFmtId="0" fontId="34" fillId="11" borderId="1" xfId="1" applyFont="1" applyFill="1" applyBorder="1" applyAlignment="1">
      <alignment horizontal="center" vertical="center"/>
    </xf>
    <xf numFmtId="0" fontId="28" fillId="8" borderId="1" xfId="1" applyFont="1" applyFill="1" applyBorder="1" applyAlignment="1">
      <alignment horizontal="center" vertical="center"/>
    </xf>
    <xf numFmtId="0" fontId="30" fillId="0" borderId="1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left" vertical="center" wrapText="1"/>
    </xf>
    <xf numFmtId="0" fontId="30" fillId="0" borderId="1" xfId="1" applyFont="1" applyBorder="1" applyAlignment="1">
      <alignment horizontal="left" vertical="center" wrapText="1"/>
    </xf>
    <xf numFmtId="0" fontId="29" fillId="0" borderId="1" xfId="1" applyFont="1" applyBorder="1" applyAlignment="1">
      <alignment wrapText="1"/>
    </xf>
    <xf numFmtId="0" fontId="29" fillId="0" borderId="1" xfId="1" applyFont="1" applyBorder="1" applyAlignment="1">
      <alignment horizontal="center" wrapText="1"/>
    </xf>
    <xf numFmtId="0" fontId="31" fillId="0" borderId="1" xfId="1" applyFont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 wrapText="1"/>
    </xf>
    <xf numFmtId="0" fontId="28" fillId="7" borderId="1" xfId="1" applyFont="1" applyFill="1" applyBorder="1" applyAlignment="1">
      <alignment horizontal="center" vertical="center" wrapText="1"/>
    </xf>
    <xf numFmtId="0" fontId="33" fillId="7" borderId="1" xfId="1" applyFont="1" applyFill="1" applyBorder="1" applyAlignment="1">
      <alignment horizontal="center" vertical="center" wrapText="1"/>
    </xf>
    <xf numFmtId="0" fontId="29" fillId="7" borderId="1" xfId="1" applyFont="1" applyFill="1" applyBorder="1" applyAlignment="1">
      <alignment horizontal="center" vertical="center"/>
    </xf>
    <xf numFmtId="0" fontId="28" fillId="7" borderId="1" xfId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left" vertical="center" wrapText="1"/>
    </xf>
    <xf numFmtId="0" fontId="33" fillId="0" borderId="1" xfId="1" applyFont="1" applyBorder="1" applyAlignment="1">
      <alignment horizontal="left" vertical="center" wrapText="1"/>
    </xf>
    <xf numFmtId="0" fontId="37" fillId="0" borderId="0" xfId="1" applyFont="1"/>
    <xf numFmtId="0" fontId="28" fillId="0" borderId="1" xfId="1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 wrapText="1"/>
    </xf>
    <xf numFmtId="0" fontId="39" fillId="0" borderId="0" xfId="1" applyFont="1" applyBorder="1" applyAlignment="1">
      <alignment horizontal="center" vertical="center"/>
    </xf>
    <xf numFmtId="0" fontId="40" fillId="0" borderId="0" xfId="1" applyFont="1" applyBorder="1" applyAlignment="1">
      <alignment horizontal="center" vertical="center"/>
    </xf>
    <xf numFmtId="0" fontId="41" fillId="0" borderId="0" xfId="1" applyFont="1"/>
    <xf numFmtId="0" fontId="31" fillId="0" borderId="1" xfId="1" applyFont="1" applyBorder="1" applyAlignment="1">
      <alignment horizontal="left" vertical="top"/>
    </xf>
    <xf numFmtId="0" fontId="28" fillId="8" borderId="1" xfId="1" applyFont="1" applyFill="1" applyBorder="1" applyAlignment="1">
      <alignment horizontal="center" vertical="center" wrapText="1"/>
    </xf>
    <xf numFmtId="0" fontId="33" fillId="8" borderId="1" xfId="1" applyFont="1" applyFill="1" applyBorder="1" applyAlignment="1">
      <alignment horizontal="center" vertical="center" wrapText="1"/>
    </xf>
    <xf numFmtId="0" fontId="34" fillId="7" borderId="1" xfId="1" applyFont="1" applyFill="1" applyBorder="1" applyAlignment="1">
      <alignment horizontal="center" vertical="center" wrapText="1"/>
    </xf>
    <xf numFmtId="0" fontId="7" fillId="9" borderId="0" xfId="1" applyFill="1" applyAlignment="1">
      <alignment horizontal="center"/>
    </xf>
    <xf numFmtId="0" fontId="7" fillId="2" borderId="0" xfId="1" applyFill="1" applyAlignment="1">
      <alignment horizontal="center"/>
    </xf>
    <xf numFmtId="0" fontId="28" fillId="2" borderId="1" xfId="1" applyFont="1" applyFill="1" applyBorder="1" applyAlignment="1">
      <alignment horizontal="center" vertical="center"/>
    </xf>
    <xf numFmtId="0" fontId="21" fillId="0" borderId="21" xfId="1" applyFont="1" applyBorder="1" applyAlignment="1">
      <alignment horizontal="center" vertical="center" textRotation="90" wrapText="1"/>
    </xf>
    <xf numFmtId="0" fontId="21" fillId="0" borderId="7" xfId="1" applyFont="1" applyBorder="1" applyAlignment="1">
      <alignment horizontal="center" vertical="center" textRotation="90" wrapText="1"/>
    </xf>
    <xf numFmtId="0" fontId="21" fillId="0" borderId="4" xfId="1" applyFont="1" applyBorder="1" applyAlignment="1">
      <alignment horizontal="center" vertical="center" textRotation="90" wrapText="1"/>
    </xf>
    <xf numFmtId="0" fontId="21" fillId="0" borderId="21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" xfId="1" applyFont="1" applyBorder="1" applyAlignment="1">
      <alignment horizontal="center" vertical="center" textRotation="90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/>
    </xf>
    <xf numFmtId="0" fontId="43" fillId="0" borderId="9" xfId="1" applyFont="1" applyBorder="1" applyAlignment="1">
      <alignment horizontal="center"/>
    </xf>
    <xf numFmtId="0" fontId="28" fillId="8" borderId="5" xfId="1" applyFont="1" applyFill="1" applyBorder="1" applyAlignment="1">
      <alignment horizontal="center" vertical="center" wrapText="1"/>
    </xf>
    <xf numFmtId="0" fontId="28" fillId="8" borderId="6" xfId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25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26" xfId="1" applyFont="1" applyBorder="1" applyAlignment="1">
      <alignment horizontal="center" vertical="center" wrapText="1"/>
    </xf>
    <xf numFmtId="0" fontId="28" fillId="2" borderId="5" xfId="1" applyFont="1" applyFill="1" applyBorder="1" applyAlignment="1">
      <alignment horizontal="center" wrapText="1"/>
    </xf>
    <xf numFmtId="0" fontId="28" fillId="2" borderId="6" xfId="1" applyFont="1" applyFill="1" applyBorder="1" applyAlignment="1">
      <alignment horizontal="center" wrapText="1"/>
    </xf>
    <xf numFmtId="0" fontId="21" fillId="0" borderId="21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/>
    </xf>
    <xf numFmtId="0" fontId="28" fillId="0" borderId="6" xfId="1" applyFont="1" applyBorder="1" applyAlignment="1">
      <alignment horizontal="center"/>
    </xf>
    <xf numFmtId="0" fontId="28" fillId="0" borderId="21" xfId="1" applyFont="1" applyBorder="1" applyAlignment="1">
      <alignment horizontal="center" vertical="center" textRotation="90"/>
    </xf>
    <xf numFmtId="0" fontId="28" fillId="0" borderId="7" xfId="1" applyFont="1" applyBorder="1" applyAlignment="1">
      <alignment horizontal="center" vertical="center" textRotation="90"/>
    </xf>
    <xf numFmtId="0" fontId="28" fillId="0" borderId="4" xfId="1" applyFont="1" applyBorder="1" applyAlignment="1">
      <alignment horizontal="center" vertical="center" textRotation="90"/>
    </xf>
    <xf numFmtId="0" fontId="21" fillId="0" borderId="25" xfId="1" applyFont="1" applyBorder="1" applyAlignment="1">
      <alignment horizontal="center" vertical="center" textRotation="90" wrapText="1"/>
    </xf>
    <xf numFmtId="0" fontId="21" fillId="0" borderId="26" xfId="1" applyFont="1" applyBorder="1" applyAlignment="1">
      <alignment horizontal="center" vertical="center" textRotation="90" wrapText="1"/>
    </xf>
    <xf numFmtId="0" fontId="21" fillId="0" borderId="22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42" fillId="0" borderId="2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33" fillId="2" borderId="24" xfId="1" applyFont="1" applyFill="1" applyBorder="1" applyAlignment="1">
      <alignment horizontal="center"/>
    </xf>
    <xf numFmtId="0" fontId="36" fillId="2" borderId="6" xfId="1" applyFont="1" applyFill="1" applyBorder="1" applyAlignment="1">
      <alignment horizontal="center"/>
    </xf>
    <xf numFmtId="0" fontId="29" fillId="0" borderId="2" xfId="1" applyFont="1" applyBorder="1" applyAlignment="1">
      <alignment horizontal="left" vertical="top" wrapText="1"/>
    </xf>
    <xf numFmtId="0" fontId="29" fillId="0" borderId="22" xfId="1" applyFont="1" applyBorder="1" applyAlignment="1">
      <alignment horizontal="left" vertical="top" wrapText="1"/>
    </xf>
    <xf numFmtId="0" fontId="29" fillId="0" borderId="19" xfId="1" applyFont="1" applyBorder="1" applyAlignment="1">
      <alignment horizontal="left" vertical="top" wrapText="1"/>
    </xf>
    <xf numFmtId="0" fontId="29" fillId="0" borderId="8" xfId="1" applyFont="1" applyBorder="1" applyAlignment="1">
      <alignment horizontal="left" vertical="top" wrapText="1"/>
    </xf>
    <xf numFmtId="0" fontId="29" fillId="0" borderId="0" xfId="1" applyFont="1" applyBorder="1" applyAlignment="1">
      <alignment horizontal="left" vertical="top" wrapText="1"/>
    </xf>
    <xf numFmtId="0" fontId="29" fillId="0" borderId="25" xfId="1" applyFont="1" applyBorder="1" applyAlignment="1">
      <alignment horizontal="left" vertical="top" wrapText="1"/>
    </xf>
    <xf numFmtId="0" fontId="29" fillId="0" borderId="3" xfId="1" applyFont="1" applyBorder="1" applyAlignment="1">
      <alignment horizontal="left" vertical="top" wrapText="1"/>
    </xf>
    <xf numFmtId="0" fontId="29" fillId="0" borderId="9" xfId="1" applyFont="1" applyBorder="1" applyAlignment="1">
      <alignment horizontal="left" vertical="top" wrapText="1"/>
    </xf>
    <xf numFmtId="0" fontId="29" fillId="0" borderId="26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7" fillId="0" borderId="7" xfId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textRotation="90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4" fillId="0" borderId="1" xfId="2" applyFont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6" fillId="0" borderId="0" xfId="3" applyFont="1" applyAlignment="1">
      <alignment horizontal="center"/>
    </xf>
    <xf numFmtId="0" fontId="16" fillId="0" borderId="9" xfId="3" applyFont="1" applyBorder="1" applyAlignment="1">
      <alignment horizontal="center"/>
    </xf>
    <xf numFmtId="0" fontId="6" fillId="0" borderId="1" xfId="3" applyBorder="1" applyAlignment="1">
      <alignment horizontal="center" vertical="center"/>
    </xf>
    <xf numFmtId="0" fontId="6" fillId="0" borderId="2" xfId="3" applyBorder="1" applyAlignment="1">
      <alignment horizontal="center" vertical="center"/>
    </xf>
    <xf numFmtId="0" fontId="6" fillId="0" borderId="8" xfId="3" applyBorder="1" applyAlignment="1">
      <alignment horizontal="center" vertical="center"/>
    </xf>
    <xf numFmtId="0" fontId="6" fillId="0" borderId="3" xfId="3" applyBorder="1" applyAlignment="1">
      <alignment horizontal="center" vertical="center"/>
    </xf>
    <xf numFmtId="0" fontId="17" fillId="0" borderId="1" xfId="3" applyFont="1" applyBorder="1" applyAlignment="1">
      <alignment horizontal="center" vertical="top" wrapText="1"/>
    </xf>
    <xf numFmtId="0" fontId="17" fillId="0" borderId="10" xfId="3" applyFont="1" applyBorder="1" applyAlignment="1">
      <alignment horizontal="center" vertical="top" wrapText="1"/>
    </xf>
    <xf numFmtId="0" fontId="17" fillId="0" borderId="11" xfId="3" applyFont="1" applyBorder="1" applyAlignment="1">
      <alignment horizontal="center" vertical="top" wrapText="1"/>
    </xf>
    <xf numFmtId="0" fontId="17" fillId="0" borderId="12" xfId="3" applyFont="1" applyBorder="1" applyAlignment="1">
      <alignment horizontal="center" vertical="top" wrapText="1"/>
    </xf>
    <xf numFmtId="0" fontId="18" fillId="0" borderId="14" xfId="3" applyFont="1" applyBorder="1" applyAlignment="1">
      <alignment horizontal="center" vertical="top" wrapText="1"/>
    </xf>
    <xf numFmtId="0" fontId="18" fillId="0" borderId="16" xfId="3" applyFont="1" applyBorder="1" applyAlignment="1">
      <alignment horizontal="center" vertical="top" wrapText="1"/>
    </xf>
    <xf numFmtId="0" fontId="18" fillId="0" borderId="23" xfId="3" applyFont="1" applyBorder="1" applyAlignment="1">
      <alignment horizontal="center" vertical="top" wrapText="1"/>
    </xf>
    <xf numFmtId="0" fontId="18" fillId="0" borderId="20" xfId="3" applyFont="1" applyBorder="1" applyAlignment="1">
      <alignment horizontal="center" vertical="top" wrapText="1"/>
    </xf>
    <xf numFmtId="0" fontId="18" fillId="0" borderId="15" xfId="3" applyFont="1" applyBorder="1" applyAlignment="1">
      <alignment horizontal="center" vertical="top" wrapText="1"/>
    </xf>
    <xf numFmtId="0" fontId="6" fillId="0" borderId="22" xfId="3" applyBorder="1" applyAlignment="1">
      <alignment horizontal="center"/>
    </xf>
    <xf numFmtId="0" fontId="6" fillId="0" borderId="0" xfId="3" applyFill="1" applyBorder="1" applyAlignment="1">
      <alignment horizontal="center"/>
    </xf>
    <xf numFmtId="0" fontId="18" fillId="0" borderId="18" xfId="3" applyFont="1" applyBorder="1" applyAlignment="1">
      <alignment horizontal="center" vertical="top" wrapText="1"/>
    </xf>
    <xf numFmtId="0" fontId="18" fillId="0" borderId="19" xfId="3" applyFont="1" applyBorder="1" applyAlignment="1">
      <alignment horizontal="center" vertical="top" wrapText="1"/>
    </xf>
    <xf numFmtId="0" fontId="19" fillId="0" borderId="1" xfId="3" applyFont="1" applyBorder="1" applyAlignment="1">
      <alignment horizontal="center"/>
    </xf>
    <xf numFmtId="0" fontId="19" fillId="0" borderId="5" xfId="3" applyFont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6" fillId="2" borderId="5" xfId="3" applyFill="1" applyBorder="1" applyAlignment="1">
      <alignment horizontal="center"/>
    </xf>
    <xf numFmtId="0" fontId="6" fillId="2" borderId="6" xfId="3" applyFill="1" applyBorder="1" applyAlignment="1">
      <alignment horizontal="center"/>
    </xf>
    <xf numFmtId="0" fontId="6" fillId="0" borderId="5" xfId="3" applyFill="1" applyBorder="1" applyAlignment="1">
      <alignment horizontal="center"/>
    </xf>
    <xf numFmtId="0" fontId="6" fillId="0" borderId="6" xfId="3" applyFill="1" applyBorder="1" applyAlignment="1">
      <alignment horizontal="center"/>
    </xf>
    <xf numFmtId="0" fontId="6" fillId="0" borderId="2" xfId="3" applyFill="1" applyBorder="1" applyAlignment="1">
      <alignment horizontal="center"/>
    </xf>
    <xf numFmtId="0" fontId="6" fillId="0" borderId="19" xfId="3" applyFill="1" applyBorder="1" applyAlignment="1">
      <alignment horizontal="center"/>
    </xf>
    <xf numFmtId="0" fontId="5" fillId="6" borderId="5" xfId="3" applyFont="1" applyFill="1" applyBorder="1" applyAlignment="1">
      <alignment horizontal="center"/>
    </xf>
    <xf numFmtId="0" fontId="5" fillId="6" borderId="6" xfId="3" applyFont="1" applyFill="1" applyBorder="1" applyAlignment="1">
      <alignment horizontal="center"/>
    </xf>
  </cellXfs>
  <cellStyles count="5">
    <cellStyle name="Гиперссылка" xfId="2" builtinId="8"/>
    <cellStyle name="Обычный" xfId="0" builtinId="0"/>
    <cellStyle name="Обычный 2" xfId="1"/>
    <cellStyle name="Обычный 3" xfId="3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A83"/>
  <sheetViews>
    <sheetView tabSelected="1" topLeftCell="A43" zoomScale="130" zoomScaleNormal="130" workbookViewId="0">
      <selection activeCell="N50" sqref="N50"/>
    </sheetView>
  </sheetViews>
  <sheetFormatPr defaultRowHeight="15"/>
  <cols>
    <col min="1" max="1" width="9.7109375" style="2" customWidth="1"/>
    <col min="2" max="2" width="22.7109375" style="2" customWidth="1"/>
    <col min="3" max="3" width="8.140625" style="2" customWidth="1"/>
    <col min="4" max="4" width="6.85546875" style="2" customWidth="1"/>
    <col min="5" max="5" width="8" style="2" customWidth="1"/>
    <col min="6" max="6" width="7" style="2" customWidth="1"/>
    <col min="7" max="8" width="6.5703125" style="2" customWidth="1"/>
    <col min="9" max="10" width="6.7109375" style="2" customWidth="1"/>
    <col min="11" max="11" width="5.5703125" style="2" customWidth="1"/>
    <col min="12" max="12" width="6.140625" style="2" customWidth="1"/>
    <col min="13" max="13" width="6.7109375" style="2" customWidth="1"/>
    <col min="14" max="14" width="5.7109375" style="2" customWidth="1"/>
    <col min="15" max="15" width="6.140625" style="2" customWidth="1"/>
    <col min="16" max="16" width="7" style="2" customWidth="1"/>
    <col min="17" max="17" width="5.5703125" style="2" customWidth="1"/>
    <col min="18" max="18" width="6.85546875" style="2" customWidth="1"/>
    <col min="19" max="23" width="9.140625" style="14"/>
    <col min="24" max="16384" width="9.140625" style="2"/>
  </cols>
  <sheetData>
    <row r="1" spans="1:43">
      <c r="A1" s="200" t="s">
        <v>89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43" ht="21.75" customHeight="1">
      <c r="A2" s="195" t="s">
        <v>0</v>
      </c>
      <c r="B2" s="215" t="s">
        <v>81</v>
      </c>
      <c r="C2" s="207" t="s">
        <v>2</v>
      </c>
      <c r="D2" s="208"/>
      <c r="E2" s="204" t="s">
        <v>188</v>
      </c>
      <c r="F2" s="205"/>
      <c r="G2" s="205"/>
      <c r="H2" s="205"/>
      <c r="I2" s="205"/>
      <c r="J2" s="205"/>
      <c r="K2" s="205"/>
      <c r="L2" s="206"/>
      <c r="M2" s="204" t="s">
        <v>3</v>
      </c>
      <c r="N2" s="205"/>
      <c r="O2" s="205"/>
      <c r="P2" s="205"/>
      <c r="Q2" s="205"/>
      <c r="R2" s="206"/>
      <c r="S2" s="1"/>
      <c r="T2" s="1"/>
      <c r="U2" s="1"/>
      <c r="V2" s="1"/>
      <c r="W2" s="1"/>
    </row>
    <row r="3" spans="1:43" ht="25.5" customHeight="1">
      <c r="A3" s="196"/>
      <c r="B3" s="216"/>
      <c r="C3" s="209"/>
      <c r="D3" s="210"/>
      <c r="E3" s="192" t="s">
        <v>106</v>
      </c>
      <c r="F3" s="192" t="s">
        <v>4</v>
      </c>
      <c r="G3" s="204" t="s">
        <v>84</v>
      </c>
      <c r="H3" s="205"/>
      <c r="I3" s="205"/>
      <c r="J3" s="205"/>
      <c r="K3" s="205"/>
      <c r="L3" s="206"/>
      <c r="M3" s="198" t="s">
        <v>5</v>
      </c>
      <c r="N3" s="199"/>
      <c r="O3" s="198" t="s">
        <v>6</v>
      </c>
      <c r="P3" s="199"/>
      <c r="Q3" s="198" t="s">
        <v>83</v>
      </c>
      <c r="R3" s="199"/>
      <c r="S3" s="3"/>
      <c r="T3" s="3"/>
      <c r="U3" s="4"/>
      <c r="V3" s="5"/>
      <c r="W3" s="4"/>
    </row>
    <row r="4" spans="1:43" ht="23.25" customHeight="1">
      <c r="A4" s="196"/>
      <c r="B4" s="216"/>
      <c r="C4" s="211"/>
      <c r="D4" s="212"/>
      <c r="E4" s="193"/>
      <c r="F4" s="193"/>
      <c r="G4" s="192" t="s">
        <v>189</v>
      </c>
      <c r="H4" s="207" t="s">
        <v>85</v>
      </c>
      <c r="I4" s="225"/>
      <c r="J4" s="192" t="s">
        <v>88</v>
      </c>
      <c r="K4" s="192" t="s">
        <v>21</v>
      </c>
      <c r="L4" s="192" t="s">
        <v>75</v>
      </c>
      <c r="M4" s="195" t="s">
        <v>90</v>
      </c>
      <c r="N4" s="192" t="s">
        <v>91</v>
      </c>
      <c r="O4" s="192" t="s">
        <v>92</v>
      </c>
      <c r="P4" s="192" t="s">
        <v>93</v>
      </c>
      <c r="Q4" s="192" t="s">
        <v>94</v>
      </c>
      <c r="R4" s="192" t="s">
        <v>95</v>
      </c>
      <c r="S4" s="5"/>
      <c r="T4" s="5"/>
      <c r="U4" s="4"/>
      <c r="V4" s="5"/>
      <c r="W4" s="4"/>
    </row>
    <row r="5" spans="1:43" ht="23.25" customHeight="1">
      <c r="A5" s="196"/>
      <c r="B5" s="216"/>
      <c r="C5" s="192" t="s">
        <v>105</v>
      </c>
      <c r="D5" s="223" t="s">
        <v>82</v>
      </c>
      <c r="E5" s="193"/>
      <c r="F5" s="193"/>
      <c r="G5" s="193"/>
      <c r="H5" s="211"/>
      <c r="I5" s="226"/>
      <c r="J5" s="193"/>
      <c r="K5" s="193"/>
      <c r="L5" s="193"/>
      <c r="M5" s="196"/>
      <c r="N5" s="193"/>
      <c r="O5" s="193"/>
      <c r="P5" s="193"/>
      <c r="Q5" s="193"/>
      <c r="R5" s="193"/>
      <c r="S5" s="5"/>
      <c r="T5" s="5"/>
      <c r="U5" s="4"/>
      <c r="V5" s="5"/>
      <c r="W5" s="4"/>
    </row>
    <row r="6" spans="1:43" ht="23.25" customHeight="1">
      <c r="A6" s="196"/>
      <c r="B6" s="216"/>
      <c r="C6" s="193"/>
      <c r="D6" s="223"/>
      <c r="E6" s="193"/>
      <c r="F6" s="193"/>
      <c r="G6" s="193"/>
      <c r="H6" s="192" t="s">
        <v>86</v>
      </c>
      <c r="I6" s="227" t="s">
        <v>87</v>
      </c>
      <c r="J6" s="193"/>
      <c r="K6" s="193"/>
      <c r="L6" s="193"/>
      <c r="M6" s="197"/>
      <c r="N6" s="194"/>
      <c r="O6" s="194"/>
      <c r="P6" s="194"/>
      <c r="Q6" s="194"/>
      <c r="R6" s="194"/>
      <c r="S6" s="5"/>
      <c r="T6" s="5"/>
      <c r="U6" s="4"/>
      <c r="V6" s="5"/>
      <c r="W6" s="4"/>
    </row>
    <row r="7" spans="1:43" ht="30" customHeight="1">
      <c r="A7" s="197"/>
      <c r="B7" s="217"/>
      <c r="C7" s="194"/>
      <c r="D7" s="224"/>
      <c r="E7" s="194"/>
      <c r="F7" s="194"/>
      <c r="G7" s="194"/>
      <c r="H7" s="194"/>
      <c r="I7" s="228"/>
      <c r="J7" s="194"/>
      <c r="K7" s="194"/>
      <c r="L7" s="194"/>
      <c r="M7" s="78">
        <v>17</v>
      </c>
      <c r="N7" s="78">
        <v>23</v>
      </c>
      <c r="O7" s="78">
        <v>17</v>
      </c>
      <c r="P7" s="78">
        <v>25</v>
      </c>
      <c r="Q7" s="78">
        <v>17</v>
      </c>
      <c r="R7" s="78">
        <v>24</v>
      </c>
      <c r="S7" s="5"/>
      <c r="T7" s="5"/>
      <c r="U7" s="7"/>
      <c r="V7" s="5"/>
      <c r="W7" s="7"/>
    </row>
    <row r="8" spans="1:43" s="184" customFormat="1" ht="12" customHeight="1">
      <c r="A8" s="180">
        <v>1</v>
      </c>
      <c r="B8" s="180">
        <v>2</v>
      </c>
      <c r="C8" s="180">
        <v>3</v>
      </c>
      <c r="D8" s="180">
        <v>4</v>
      </c>
      <c r="E8" s="181">
        <v>5</v>
      </c>
      <c r="F8" s="180">
        <v>6</v>
      </c>
      <c r="G8" s="180">
        <v>7</v>
      </c>
      <c r="H8" s="180">
        <v>8</v>
      </c>
      <c r="I8" s="180">
        <v>9</v>
      </c>
      <c r="J8" s="180">
        <v>11</v>
      </c>
      <c r="K8" s="180">
        <v>12</v>
      </c>
      <c r="L8" s="180">
        <v>13</v>
      </c>
      <c r="M8" s="180">
        <v>14</v>
      </c>
      <c r="N8" s="180">
        <v>15</v>
      </c>
      <c r="O8" s="180">
        <v>16</v>
      </c>
      <c r="P8" s="180">
        <v>17</v>
      </c>
      <c r="Q8" s="180">
        <v>18</v>
      </c>
      <c r="R8" s="180">
        <v>19</v>
      </c>
      <c r="S8" s="182"/>
      <c r="T8" s="182"/>
      <c r="U8" s="183"/>
      <c r="V8" s="182"/>
      <c r="W8" s="183"/>
    </row>
    <row r="9" spans="1:43" s="17" customFormat="1" ht="15.75" customHeight="1">
      <c r="A9" s="218" t="s">
        <v>187</v>
      </c>
      <c r="B9" s="219"/>
      <c r="C9" s="126"/>
      <c r="D9" s="126"/>
      <c r="E9" s="126">
        <f>E10+E36</f>
        <v>4428</v>
      </c>
      <c r="F9" s="126">
        <f>F36</f>
        <v>354</v>
      </c>
      <c r="G9" s="126">
        <f>G10+G36</f>
        <v>3792</v>
      </c>
      <c r="H9" s="126">
        <f>H10+H36</f>
        <v>2254</v>
      </c>
      <c r="I9" s="126">
        <f>I10+I36</f>
        <v>528</v>
      </c>
      <c r="J9" s="126">
        <v>1010</v>
      </c>
      <c r="K9" s="126">
        <f>K10+K36</f>
        <v>102</v>
      </c>
      <c r="L9" s="127">
        <v>108</v>
      </c>
      <c r="M9" s="126">
        <f>M10+M36</f>
        <v>612</v>
      </c>
      <c r="N9" s="126">
        <f>N10+N36</f>
        <v>824</v>
      </c>
      <c r="O9" s="126">
        <f>O10+O36</f>
        <v>612</v>
      </c>
      <c r="P9" s="126">
        <v>900</v>
      </c>
      <c r="Q9" s="126">
        <v>612</v>
      </c>
      <c r="R9" s="126">
        <v>864</v>
      </c>
      <c r="S9" s="16"/>
      <c r="T9" s="16"/>
      <c r="U9" s="16"/>
      <c r="V9" s="16"/>
      <c r="W9" s="11"/>
    </row>
    <row r="10" spans="1:43" s="190" customFormat="1" ht="24" customHeight="1">
      <c r="A10" s="213" t="s">
        <v>153</v>
      </c>
      <c r="B10" s="214"/>
      <c r="C10" s="128"/>
      <c r="D10" s="128"/>
      <c r="E10" s="191">
        <f>E11+E25+E30+E35</f>
        <v>2121</v>
      </c>
      <c r="F10" s="191">
        <v>0</v>
      </c>
      <c r="G10" s="191">
        <f>G11+G25+G30+G35</f>
        <v>2049</v>
      </c>
      <c r="H10" s="191">
        <f>H11+H25+H30+H35</f>
        <v>1846</v>
      </c>
      <c r="I10" s="191">
        <f>I11+I25+I30</f>
        <v>203</v>
      </c>
      <c r="J10" s="191">
        <f>J11+J25+J30+J35</f>
        <v>0</v>
      </c>
      <c r="K10" s="191">
        <f>K11+K25+K30+K35</f>
        <v>36</v>
      </c>
      <c r="L10" s="191">
        <v>36</v>
      </c>
      <c r="M10" s="191">
        <f>M11+M25+M30+M35</f>
        <v>565</v>
      </c>
      <c r="N10" s="191">
        <f>N11+N25+N30+N35</f>
        <v>633</v>
      </c>
      <c r="O10" s="191">
        <f>O11+O25+O30+O35</f>
        <v>480</v>
      </c>
      <c r="P10" s="191">
        <f>P11+P25+P30+P35</f>
        <v>443</v>
      </c>
      <c r="Q10" s="191">
        <v>0</v>
      </c>
      <c r="R10" s="191">
        <v>0</v>
      </c>
      <c r="S10" s="88"/>
      <c r="T10" s="88"/>
      <c r="U10" s="89"/>
      <c r="V10" s="88"/>
      <c r="W10" s="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3" s="87" customFormat="1" ht="14.25" customHeight="1">
      <c r="A11" s="202" t="s">
        <v>96</v>
      </c>
      <c r="B11" s="203"/>
      <c r="C11" s="129"/>
      <c r="D11" s="129"/>
      <c r="E11" s="129">
        <f>E12+E13+E14+E15+E16+E17+E18+E19+E20+E21+E22+E23+E24</f>
        <v>1351</v>
      </c>
      <c r="F11" s="129">
        <v>0</v>
      </c>
      <c r="G11" s="129">
        <f>G12+G13+G14+G15+G16+G17+G18+G19+G20+G21+G22+G23</f>
        <v>1335</v>
      </c>
      <c r="H11" s="129">
        <f>H12+H13+H14+H15+H16+H17+H18+H19+H20+H21+H22+H23</f>
        <v>1305</v>
      </c>
      <c r="I11" s="129">
        <v>30</v>
      </c>
      <c r="J11" s="129">
        <v>0</v>
      </c>
      <c r="K11" s="129">
        <v>16</v>
      </c>
      <c r="L11" s="129">
        <v>36</v>
      </c>
      <c r="M11" s="129">
        <f>M12+M13+M14+M15+M16+M17+M18+M19+M20+M21+M22+M23+M24+R24</f>
        <v>429</v>
      </c>
      <c r="N11" s="129">
        <f>N12+N13+N14+N15+N16+N17+N18+N19+N20+N21+N22+N23+N24</f>
        <v>488</v>
      </c>
      <c r="O11" s="129">
        <f>O12+O13+O14+O15+O16+O17+O18+O19+O20+O21+O22+O23</f>
        <v>240</v>
      </c>
      <c r="P11" s="129">
        <f>P12+P13+P14+P15+P16+P17+P18+P19+P20+P21+P22+P23</f>
        <v>194</v>
      </c>
      <c r="Q11" s="129">
        <v>0</v>
      </c>
      <c r="R11" s="129">
        <v>0</v>
      </c>
      <c r="S11" s="88"/>
      <c r="T11" s="88"/>
      <c r="U11" s="89"/>
      <c r="V11" s="88"/>
      <c r="W11" s="90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</row>
    <row r="12" spans="1:43" ht="16.5" customHeight="1">
      <c r="A12" s="130" t="s">
        <v>125</v>
      </c>
      <c r="B12" s="130" t="s">
        <v>97</v>
      </c>
      <c r="C12" s="131">
        <v>2</v>
      </c>
      <c r="D12" s="131">
        <v>4</v>
      </c>
      <c r="E12" s="131">
        <v>114</v>
      </c>
      <c r="F12" s="131">
        <v>0</v>
      </c>
      <c r="G12" s="131">
        <v>114</v>
      </c>
      <c r="H12" s="131">
        <v>114</v>
      </c>
      <c r="I12" s="131">
        <v>0</v>
      </c>
      <c r="J12" s="131">
        <v>0</v>
      </c>
      <c r="K12" s="131">
        <v>0</v>
      </c>
      <c r="L12" s="131">
        <v>0</v>
      </c>
      <c r="M12" s="131">
        <v>34</v>
      </c>
      <c r="N12" s="131">
        <v>46</v>
      </c>
      <c r="O12" s="131">
        <v>17</v>
      </c>
      <c r="P12" s="131">
        <v>17</v>
      </c>
      <c r="Q12" s="131">
        <v>0</v>
      </c>
      <c r="R12" s="131">
        <v>0</v>
      </c>
      <c r="S12" s="16"/>
      <c r="T12" s="16"/>
      <c r="U12" s="16"/>
      <c r="V12" s="11"/>
      <c r="W12" s="1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</row>
    <row r="13" spans="1:43" s="106" customFormat="1" ht="26.25" customHeight="1">
      <c r="A13" s="135" t="s">
        <v>126</v>
      </c>
      <c r="B13" s="165" t="s">
        <v>98</v>
      </c>
      <c r="C13" s="135">
        <v>4</v>
      </c>
      <c r="D13" s="135"/>
      <c r="E13" s="135">
        <v>171</v>
      </c>
      <c r="F13" s="135">
        <v>0</v>
      </c>
      <c r="G13" s="135">
        <v>171</v>
      </c>
      <c r="H13" s="135">
        <v>171</v>
      </c>
      <c r="I13" s="135">
        <v>0</v>
      </c>
      <c r="J13" s="135">
        <v>0</v>
      </c>
      <c r="K13" s="135">
        <v>0</v>
      </c>
      <c r="L13" s="135">
        <v>0</v>
      </c>
      <c r="M13" s="135">
        <v>51</v>
      </c>
      <c r="N13" s="135">
        <v>69</v>
      </c>
      <c r="O13" s="135">
        <v>34</v>
      </c>
      <c r="P13" s="135">
        <v>17</v>
      </c>
      <c r="Q13" s="135">
        <v>0</v>
      </c>
      <c r="R13" s="135">
        <v>0</v>
      </c>
      <c r="S13" s="111"/>
      <c r="T13" s="110"/>
      <c r="U13" s="7"/>
      <c r="V13" s="5"/>
      <c r="W13" s="7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</row>
    <row r="14" spans="1:43" ht="15.75" customHeight="1">
      <c r="A14" s="132" t="s">
        <v>127</v>
      </c>
      <c r="B14" s="133" t="s">
        <v>99</v>
      </c>
      <c r="C14" s="131">
        <v>4</v>
      </c>
      <c r="D14" s="131"/>
      <c r="E14" s="131">
        <v>171</v>
      </c>
      <c r="F14" s="131">
        <v>0</v>
      </c>
      <c r="G14" s="131">
        <v>171</v>
      </c>
      <c r="H14" s="131">
        <v>171</v>
      </c>
      <c r="I14" s="131">
        <v>0</v>
      </c>
      <c r="J14" s="131">
        <v>0</v>
      </c>
      <c r="K14" s="131">
        <v>0</v>
      </c>
      <c r="L14" s="131">
        <v>0</v>
      </c>
      <c r="M14" s="131">
        <v>51</v>
      </c>
      <c r="N14" s="131">
        <v>69</v>
      </c>
      <c r="O14" s="131">
        <v>17</v>
      </c>
      <c r="P14" s="131">
        <v>34</v>
      </c>
      <c r="Q14" s="131">
        <v>0</v>
      </c>
      <c r="R14" s="131">
        <v>0</v>
      </c>
      <c r="S14" s="82"/>
      <c r="T14" s="83"/>
      <c r="U14" s="16"/>
      <c r="V14" s="10"/>
      <c r="W14" s="15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</row>
    <row r="15" spans="1:43" ht="12" customHeight="1">
      <c r="A15" s="134" t="s">
        <v>128</v>
      </c>
      <c r="B15" s="134" t="s">
        <v>100</v>
      </c>
      <c r="C15" s="131">
        <v>4</v>
      </c>
      <c r="D15" s="131"/>
      <c r="E15" s="131">
        <v>171</v>
      </c>
      <c r="F15" s="131">
        <v>0</v>
      </c>
      <c r="G15" s="131">
        <v>171</v>
      </c>
      <c r="H15" s="131">
        <v>171</v>
      </c>
      <c r="I15" s="131">
        <v>0</v>
      </c>
      <c r="J15" s="131">
        <v>0</v>
      </c>
      <c r="K15" s="131">
        <v>0</v>
      </c>
      <c r="L15" s="131">
        <v>0</v>
      </c>
      <c r="M15" s="131">
        <v>51</v>
      </c>
      <c r="N15" s="131">
        <v>69</v>
      </c>
      <c r="O15" s="131">
        <v>34</v>
      </c>
      <c r="P15" s="131">
        <v>17</v>
      </c>
      <c r="Q15" s="131">
        <v>0</v>
      </c>
      <c r="R15" s="131">
        <v>0</v>
      </c>
      <c r="S15" s="82"/>
      <c r="T15" s="82"/>
      <c r="U15" s="16"/>
      <c r="V15" s="10"/>
      <c r="W15" s="15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</row>
    <row r="16" spans="1:43" s="106" customFormat="1" ht="27" customHeight="1">
      <c r="A16" s="135" t="s">
        <v>129</v>
      </c>
      <c r="B16" s="136" t="s">
        <v>101</v>
      </c>
      <c r="C16" s="135">
        <v>4</v>
      </c>
      <c r="D16" s="135"/>
      <c r="E16" s="137">
        <v>171</v>
      </c>
      <c r="F16" s="137">
        <v>0</v>
      </c>
      <c r="G16" s="137">
        <v>171</v>
      </c>
      <c r="H16" s="137">
        <v>171</v>
      </c>
      <c r="I16" s="137">
        <v>0</v>
      </c>
      <c r="J16" s="137">
        <v>0</v>
      </c>
      <c r="K16" s="137">
        <v>0</v>
      </c>
      <c r="L16" s="137">
        <v>0</v>
      </c>
      <c r="M16" s="137">
        <v>51</v>
      </c>
      <c r="N16" s="137">
        <v>69</v>
      </c>
      <c r="O16" s="137">
        <v>17</v>
      </c>
      <c r="P16" s="137">
        <v>34</v>
      </c>
      <c r="Q16" s="137">
        <v>0</v>
      </c>
      <c r="R16" s="137">
        <v>0</v>
      </c>
      <c r="S16" s="110"/>
      <c r="T16" s="111"/>
      <c r="U16" s="7"/>
      <c r="V16" s="5"/>
      <c r="W16" s="7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</row>
    <row r="17" spans="1:443" s="81" customFormat="1" ht="13.5" customHeight="1">
      <c r="A17" s="134" t="s">
        <v>130</v>
      </c>
      <c r="B17" s="138" t="s">
        <v>102</v>
      </c>
      <c r="C17" s="131">
        <v>3</v>
      </c>
      <c r="D17" s="131"/>
      <c r="E17" s="131">
        <v>114</v>
      </c>
      <c r="F17" s="131">
        <v>0</v>
      </c>
      <c r="G17" s="131">
        <v>114</v>
      </c>
      <c r="H17" s="131">
        <v>84</v>
      </c>
      <c r="I17" s="131">
        <v>30</v>
      </c>
      <c r="J17" s="131">
        <v>0</v>
      </c>
      <c r="K17" s="131">
        <v>0</v>
      </c>
      <c r="L17" s="131">
        <v>0</v>
      </c>
      <c r="M17" s="131">
        <v>34</v>
      </c>
      <c r="N17" s="131">
        <v>46</v>
      </c>
      <c r="O17" s="131">
        <v>34</v>
      </c>
      <c r="P17" s="131">
        <v>0</v>
      </c>
      <c r="Q17" s="131">
        <v>0</v>
      </c>
      <c r="R17" s="131">
        <v>0</v>
      </c>
      <c r="S17" s="84"/>
      <c r="T17" s="85"/>
      <c r="U17" s="10"/>
      <c r="V17" s="10"/>
      <c r="W17" s="80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</row>
    <row r="18" spans="1:443" ht="13.5" customHeight="1">
      <c r="A18" s="132" t="s">
        <v>131</v>
      </c>
      <c r="B18" s="139" t="s">
        <v>103</v>
      </c>
      <c r="C18" s="135">
        <v>1</v>
      </c>
      <c r="D18" s="135"/>
      <c r="E18" s="135">
        <v>36</v>
      </c>
      <c r="F18" s="135">
        <v>0</v>
      </c>
      <c r="G18" s="135">
        <v>36</v>
      </c>
      <c r="H18" s="135">
        <v>36</v>
      </c>
      <c r="I18" s="135">
        <v>0</v>
      </c>
      <c r="J18" s="135">
        <v>0</v>
      </c>
      <c r="K18" s="135">
        <v>0</v>
      </c>
      <c r="L18" s="135">
        <v>0</v>
      </c>
      <c r="M18" s="135">
        <v>36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82"/>
      <c r="T18" s="83"/>
      <c r="U18" s="16"/>
      <c r="V18" s="10"/>
      <c r="W18" s="15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</row>
    <row r="19" spans="1:443" ht="12" customHeight="1">
      <c r="A19" s="132" t="s">
        <v>181</v>
      </c>
      <c r="B19" s="139" t="s">
        <v>180</v>
      </c>
      <c r="C19" s="135">
        <v>1</v>
      </c>
      <c r="D19" s="135"/>
      <c r="E19" s="135">
        <v>36</v>
      </c>
      <c r="F19" s="135">
        <v>0</v>
      </c>
      <c r="G19" s="135">
        <v>36</v>
      </c>
      <c r="H19" s="135">
        <v>36</v>
      </c>
      <c r="I19" s="135">
        <v>0</v>
      </c>
      <c r="J19" s="135">
        <v>0</v>
      </c>
      <c r="K19" s="135">
        <v>0</v>
      </c>
      <c r="L19" s="135">
        <v>0</v>
      </c>
      <c r="M19" s="135">
        <v>36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82"/>
      <c r="T19" s="83"/>
      <c r="U19" s="16"/>
      <c r="V19" s="10"/>
      <c r="W19" s="15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</row>
    <row r="20" spans="1:443" ht="12" customHeight="1">
      <c r="A20" s="132" t="s">
        <v>182</v>
      </c>
      <c r="B20" s="139" t="s">
        <v>36</v>
      </c>
      <c r="C20" s="131">
        <v>2.4</v>
      </c>
      <c r="D20" s="131"/>
      <c r="E20" s="140">
        <v>171</v>
      </c>
      <c r="F20" s="140">
        <v>0</v>
      </c>
      <c r="G20" s="140">
        <v>171</v>
      </c>
      <c r="H20" s="140">
        <v>171</v>
      </c>
      <c r="I20" s="140">
        <v>0</v>
      </c>
      <c r="J20" s="140">
        <v>0</v>
      </c>
      <c r="K20" s="140">
        <v>0</v>
      </c>
      <c r="L20" s="140">
        <v>0</v>
      </c>
      <c r="M20" s="140">
        <v>34</v>
      </c>
      <c r="N20" s="140">
        <v>46</v>
      </c>
      <c r="O20" s="140">
        <v>51</v>
      </c>
      <c r="P20" s="140">
        <v>40</v>
      </c>
      <c r="Q20" s="140">
        <v>0</v>
      </c>
      <c r="R20" s="140">
        <v>0</v>
      </c>
      <c r="S20" s="82"/>
      <c r="T20" s="83"/>
      <c r="U20" s="16"/>
      <c r="V20" s="10"/>
      <c r="W20" s="15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</row>
    <row r="21" spans="1:443" ht="39.75" customHeight="1">
      <c r="A21" s="132" t="s">
        <v>183</v>
      </c>
      <c r="B21" s="141" t="s">
        <v>107</v>
      </c>
      <c r="C21" s="135">
        <v>2.4</v>
      </c>
      <c r="D21" s="135"/>
      <c r="E21" s="137">
        <v>72</v>
      </c>
      <c r="F21" s="137">
        <v>0</v>
      </c>
      <c r="G21" s="137">
        <v>72</v>
      </c>
      <c r="H21" s="137">
        <v>72</v>
      </c>
      <c r="I21" s="137">
        <v>0</v>
      </c>
      <c r="J21" s="137">
        <v>0</v>
      </c>
      <c r="K21" s="137">
        <v>0</v>
      </c>
      <c r="L21" s="137">
        <v>0</v>
      </c>
      <c r="M21" s="137">
        <v>17</v>
      </c>
      <c r="N21" s="137">
        <v>20</v>
      </c>
      <c r="O21" s="137">
        <v>0</v>
      </c>
      <c r="P21" s="137">
        <v>35</v>
      </c>
      <c r="Q21" s="137">
        <v>0</v>
      </c>
      <c r="R21" s="137">
        <v>0</v>
      </c>
      <c r="S21" s="16"/>
      <c r="T21" s="16"/>
      <c r="U21" s="16"/>
      <c r="V21" s="15"/>
      <c r="W21" s="15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</row>
    <row r="22" spans="1:443" ht="15.75" customHeight="1">
      <c r="A22" s="132" t="s">
        <v>132</v>
      </c>
      <c r="B22" s="142" t="s">
        <v>104</v>
      </c>
      <c r="C22" s="135">
        <v>2</v>
      </c>
      <c r="D22" s="135"/>
      <c r="E22" s="140">
        <v>72</v>
      </c>
      <c r="F22" s="140">
        <v>0</v>
      </c>
      <c r="G22" s="140">
        <v>72</v>
      </c>
      <c r="H22" s="140">
        <v>72</v>
      </c>
      <c r="I22" s="140">
        <v>0</v>
      </c>
      <c r="J22" s="140">
        <v>0</v>
      </c>
      <c r="K22" s="140">
        <v>0</v>
      </c>
      <c r="L22" s="140">
        <v>0</v>
      </c>
      <c r="M22" s="140">
        <v>34</v>
      </c>
      <c r="N22" s="140">
        <v>38</v>
      </c>
      <c r="O22" s="140">
        <v>0</v>
      </c>
      <c r="P22" s="140">
        <v>0</v>
      </c>
      <c r="Q22" s="140">
        <v>0</v>
      </c>
      <c r="R22" s="140">
        <v>0</v>
      </c>
      <c r="S22" s="16"/>
      <c r="T22" s="16"/>
      <c r="U22" s="16"/>
      <c r="V22" s="15"/>
      <c r="W22" s="15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</row>
    <row r="23" spans="1:443" ht="15.75" customHeight="1">
      <c r="A23" s="132" t="s">
        <v>184</v>
      </c>
      <c r="B23" s="142" t="s">
        <v>108</v>
      </c>
      <c r="C23" s="135">
        <v>3</v>
      </c>
      <c r="D23" s="135"/>
      <c r="E23" s="140">
        <v>36</v>
      </c>
      <c r="F23" s="140">
        <v>0</v>
      </c>
      <c r="G23" s="140">
        <v>36</v>
      </c>
      <c r="H23" s="140">
        <v>36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36</v>
      </c>
      <c r="P23" s="140">
        <v>0</v>
      </c>
      <c r="Q23" s="140">
        <v>0</v>
      </c>
      <c r="R23" s="140">
        <v>0</v>
      </c>
      <c r="S23" s="16"/>
      <c r="T23" s="16"/>
      <c r="U23" s="16"/>
      <c r="V23" s="15"/>
      <c r="W23" s="15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</row>
    <row r="24" spans="1:443" s="98" customFormat="1" ht="15.75" customHeight="1">
      <c r="A24" s="185"/>
      <c r="B24" s="143" t="s">
        <v>190</v>
      </c>
      <c r="C24" s="144"/>
      <c r="D24" s="144"/>
      <c r="E24" s="145">
        <v>16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16</v>
      </c>
      <c r="L24" s="145">
        <v>0</v>
      </c>
      <c r="M24" s="145">
        <v>0</v>
      </c>
      <c r="N24" s="145">
        <v>16</v>
      </c>
      <c r="O24" s="145">
        <v>0</v>
      </c>
      <c r="P24" s="145">
        <v>0</v>
      </c>
      <c r="Q24" s="145">
        <v>0</v>
      </c>
      <c r="R24" s="145">
        <v>0</v>
      </c>
      <c r="S24" s="125"/>
      <c r="T24" s="125"/>
      <c r="U24" s="125"/>
      <c r="V24" s="97"/>
      <c r="W24" s="97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</row>
    <row r="25" spans="1:443" s="87" customFormat="1" ht="30" customHeight="1">
      <c r="A25" s="146" t="s">
        <v>151</v>
      </c>
      <c r="B25" s="147" t="s">
        <v>152</v>
      </c>
      <c r="C25" s="148"/>
      <c r="D25" s="148"/>
      <c r="E25" s="129">
        <f>E26+E27+E28+E29</f>
        <v>593</v>
      </c>
      <c r="F25" s="129">
        <v>0</v>
      </c>
      <c r="G25" s="129">
        <f>G26+G27+G28+G29</f>
        <v>573</v>
      </c>
      <c r="H25" s="129">
        <f>H26+H27+H28</f>
        <v>503</v>
      </c>
      <c r="I25" s="129">
        <f>I26+I27+I28+I29</f>
        <v>70</v>
      </c>
      <c r="J25" s="129">
        <v>0</v>
      </c>
      <c r="K25" s="129">
        <v>20</v>
      </c>
      <c r="L25" s="129">
        <v>0</v>
      </c>
      <c r="M25" s="129">
        <f>M26+M27+M28+M29</f>
        <v>102</v>
      </c>
      <c r="N25" s="129">
        <f>N26+N27+N28+N29</f>
        <v>115</v>
      </c>
      <c r="O25" s="129">
        <f>O26+O27+O28+O29</f>
        <v>188</v>
      </c>
      <c r="P25" s="129">
        <f>P26+P27+P28+P29</f>
        <v>188</v>
      </c>
      <c r="Q25" s="129">
        <v>0</v>
      </c>
      <c r="R25" s="129">
        <v>0</v>
      </c>
      <c r="S25" s="88"/>
      <c r="T25" s="88"/>
      <c r="U25" s="89"/>
      <c r="V25" s="88"/>
      <c r="W25" s="92"/>
      <c r="X25" s="91"/>
      <c r="Y25" s="91"/>
      <c r="Z25" s="91"/>
      <c r="AA25" s="91"/>
      <c r="AB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  <c r="IW25" s="91"/>
      <c r="IX25" s="91"/>
      <c r="IY25" s="91"/>
      <c r="IZ25" s="91"/>
      <c r="JA25" s="91"/>
      <c r="JB25" s="91"/>
      <c r="JC25" s="91"/>
      <c r="JD25" s="91"/>
      <c r="JE25" s="91"/>
      <c r="JF25" s="91"/>
      <c r="JG25" s="91"/>
      <c r="JH25" s="91"/>
      <c r="JI25" s="91"/>
      <c r="JJ25" s="91"/>
      <c r="JK25" s="91"/>
      <c r="JL25" s="91"/>
      <c r="JM25" s="91"/>
      <c r="JN25" s="91"/>
      <c r="JO25" s="91"/>
      <c r="JP25" s="91"/>
      <c r="JQ25" s="91"/>
      <c r="JR25" s="91"/>
      <c r="JS25" s="91"/>
      <c r="JT25" s="91"/>
      <c r="JU25" s="91"/>
      <c r="JV25" s="91"/>
      <c r="JW25" s="91"/>
      <c r="JX25" s="91"/>
      <c r="JY25" s="91"/>
      <c r="JZ25" s="91"/>
      <c r="KA25" s="91"/>
      <c r="KB25" s="91"/>
      <c r="KC25" s="91"/>
      <c r="KD25" s="91"/>
      <c r="KE25" s="91"/>
      <c r="KF25" s="91"/>
      <c r="KG25" s="91"/>
      <c r="KH25" s="91"/>
      <c r="KI25" s="91"/>
      <c r="KJ25" s="91"/>
      <c r="KK25" s="91"/>
      <c r="KL25" s="91"/>
      <c r="KM25" s="91"/>
      <c r="KN25" s="91"/>
      <c r="KO25" s="91"/>
      <c r="KP25" s="91"/>
      <c r="KQ25" s="91"/>
      <c r="KR25" s="91"/>
      <c r="KS25" s="91"/>
      <c r="KT25" s="91"/>
      <c r="KU25" s="91"/>
      <c r="KV25" s="91"/>
      <c r="KW25" s="91"/>
      <c r="KX25" s="91"/>
      <c r="KY25" s="91"/>
      <c r="KZ25" s="91"/>
      <c r="LA25" s="91"/>
      <c r="LB25" s="91"/>
      <c r="LC25" s="91"/>
      <c r="LD25" s="91"/>
      <c r="LE25" s="91"/>
      <c r="LF25" s="91"/>
      <c r="LG25" s="91"/>
      <c r="LH25" s="91"/>
      <c r="LI25" s="91"/>
      <c r="LJ25" s="91"/>
      <c r="LK25" s="91"/>
      <c r="LL25" s="91"/>
      <c r="LM25" s="91"/>
      <c r="LN25" s="91"/>
      <c r="LO25" s="91"/>
      <c r="LP25" s="91"/>
      <c r="LQ25" s="91"/>
      <c r="LR25" s="91"/>
      <c r="LS25" s="91"/>
      <c r="LT25" s="91"/>
      <c r="LU25" s="91"/>
      <c r="LV25" s="91"/>
      <c r="LW25" s="91"/>
      <c r="LX25" s="91"/>
      <c r="LY25" s="91"/>
      <c r="LZ25" s="91"/>
      <c r="MA25" s="91"/>
      <c r="MB25" s="91"/>
      <c r="MC25" s="91"/>
      <c r="MD25" s="91"/>
      <c r="ME25" s="91"/>
      <c r="MF25" s="91"/>
      <c r="MG25" s="91"/>
      <c r="MH25" s="91"/>
      <c r="MI25" s="91"/>
      <c r="MJ25" s="91"/>
      <c r="MK25" s="91"/>
      <c r="ML25" s="91"/>
      <c r="MM25" s="91"/>
      <c r="MN25" s="91"/>
      <c r="MO25" s="91"/>
      <c r="MP25" s="91"/>
      <c r="MQ25" s="91"/>
      <c r="MR25" s="91"/>
      <c r="MS25" s="91"/>
      <c r="MT25" s="91"/>
      <c r="MU25" s="91"/>
      <c r="MV25" s="91"/>
      <c r="MW25" s="91"/>
      <c r="MX25" s="91"/>
      <c r="MY25" s="91"/>
      <c r="MZ25" s="91"/>
      <c r="NA25" s="91"/>
      <c r="NB25" s="91"/>
      <c r="NC25" s="91"/>
      <c r="ND25" s="91"/>
      <c r="NE25" s="91"/>
      <c r="NF25" s="91"/>
      <c r="NG25" s="91"/>
      <c r="NH25" s="91"/>
      <c r="NI25" s="91"/>
      <c r="NJ25" s="91"/>
      <c r="NK25" s="91"/>
      <c r="NL25" s="91"/>
      <c r="NM25" s="91"/>
      <c r="NN25" s="91"/>
      <c r="NO25" s="91"/>
      <c r="NP25" s="91"/>
      <c r="NQ25" s="91"/>
      <c r="NR25" s="91"/>
      <c r="NS25" s="91"/>
      <c r="NT25" s="91"/>
      <c r="NU25" s="91"/>
      <c r="NV25" s="91"/>
      <c r="NW25" s="91"/>
      <c r="NX25" s="91"/>
      <c r="NY25" s="91"/>
      <c r="NZ25" s="91"/>
      <c r="OA25" s="91"/>
      <c r="OB25" s="91"/>
      <c r="OC25" s="91"/>
      <c r="OD25" s="91"/>
      <c r="OE25" s="91"/>
      <c r="OF25" s="91"/>
      <c r="OG25" s="91"/>
      <c r="OH25" s="91"/>
      <c r="OI25" s="91"/>
      <c r="OJ25" s="91"/>
      <c r="OK25" s="91"/>
      <c r="OL25" s="91"/>
      <c r="OM25" s="91"/>
      <c r="ON25" s="91"/>
      <c r="OO25" s="91"/>
      <c r="OP25" s="91"/>
      <c r="OQ25" s="91"/>
      <c r="OR25" s="91"/>
      <c r="OS25" s="91"/>
      <c r="OT25" s="91"/>
      <c r="OU25" s="91"/>
      <c r="OV25" s="91"/>
      <c r="OW25" s="91"/>
      <c r="OX25" s="91"/>
      <c r="OY25" s="91"/>
      <c r="OZ25" s="91"/>
      <c r="PA25" s="91"/>
      <c r="PB25" s="91"/>
      <c r="PC25" s="91"/>
      <c r="PD25" s="91"/>
      <c r="PE25" s="91"/>
      <c r="PF25" s="91"/>
      <c r="PG25" s="91"/>
      <c r="PH25" s="91"/>
      <c r="PI25" s="91"/>
      <c r="PJ25" s="91"/>
      <c r="PK25" s="91"/>
      <c r="PL25" s="91"/>
      <c r="PM25" s="91"/>
      <c r="PN25" s="91"/>
      <c r="PO25" s="91"/>
      <c r="PP25" s="91"/>
      <c r="PQ25" s="91"/>
      <c r="PR25" s="91"/>
      <c r="PS25" s="91"/>
      <c r="PT25" s="91"/>
      <c r="PU25" s="91"/>
      <c r="PV25" s="91"/>
      <c r="PW25" s="91"/>
      <c r="PX25" s="91"/>
      <c r="PY25" s="91"/>
      <c r="PZ25" s="91"/>
      <c r="QA25" s="91"/>
    </row>
    <row r="26" spans="1:443" ht="14.25" customHeight="1">
      <c r="A26" s="132" t="s">
        <v>185</v>
      </c>
      <c r="B26" s="130" t="s">
        <v>109</v>
      </c>
      <c r="C26" s="149"/>
      <c r="D26" s="136">
        <v>4</v>
      </c>
      <c r="E26" s="131">
        <v>285</v>
      </c>
      <c r="F26" s="126">
        <v>0</v>
      </c>
      <c r="G26" s="131">
        <v>285</v>
      </c>
      <c r="H26" s="131">
        <v>285</v>
      </c>
      <c r="I26" s="131">
        <v>0</v>
      </c>
      <c r="J26" s="131">
        <v>0</v>
      </c>
      <c r="K26" s="131">
        <v>0</v>
      </c>
      <c r="L26" s="131">
        <v>0</v>
      </c>
      <c r="M26" s="131">
        <v>68</v>
      </c>
      <c r="N26" s="131">
        <v>69</v>
      </c>
      <c r="O26" s="131">
        <v>68</v>
      </c>
      <c r="P26" s="131">
        <v>80</v>
      </c>
      <c r="Q26" s="126">
        <v>0</v>
      </c>
      <c r="R26" s="126">
        <v>0</v>
      </c>
      <c r="S26" s="10"/>
      <c r="T26" s="10"/>
      <c r="U26" s="16"/>
      <c r="V26" s="10"/>
      <c r="W26" s="15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  <c r="IW26" s="91"/>
      <c r="IX26" s="91"/>
      <c r="IY26" s="91"/>
      <c r="IZ26" s="91"/>
      <c r="JA26" s="91"/>
      <c r="JB26" s="91"/>
      <c r="JC26" s="91"/>
      <c r="JD26" s="91"/>
      <c r="JE26" s="91"/>
      <c r="JF26" s="91"/>
      <c r="JG26" s="91"/>
      <c r="JH26" s="91"/>
      <c r="JI26" s="91"/>
      <c r="JJ26" s="91"/>
      <c r="JK26" s="91"/>
      <c r="JL26" s="91"/>
      <c r="JM26" s="91"/>
      <c r="JN26" s="91"/>
      <c r="JO26" s="91"/>
      <c r="JP26" s="91"/>
      <c r="JQ26" s="91"/>
      <c r="JR26" s="91"/>
      <c r="JS26" s="91"/>
      <c r="JT26" s="91"/>
      <c r="JU26" s="91"/>
      <c r="JV26" s="91"/>
      <c r="JW26" s="91"/>
      <c r="JX26" s="91"/>
      <c r="JY26" s="91"/>
      <c r="JZ26" s="91"/>
      <c r="KA26" s="91"/>
      <c r="KB26" s="91"/>
      <c r="KC26" s="91"/>
      <c r="KD26" s="91"/>
      <c r="KE26" s="91"/>
      <c r="KF26" s="91"/>
      <c r="KG26" s="91"/>
      <c r="KH26" s="91"/>
      <c r="KI26" s="91"/>
      <c r="KJ26" s="91"/>
      <c r="KK26" s="91"/>
      <c r="KL26" s="91"/>
      <c r="KM26" s="91"/>
      <c r="KN26" s="91"/>
      <c r="KO26" s="91"/>
      <c r="KP26" s="91"/>
      <c r="KQ26" s="91"/>
      <c r="KR26" s="91"/>
      <c r="KS26" s="91"/>
      <c r="KT26" s="91"/>
      <c r="KU26" s="91"/>
      <c r="KV26" s="91"/>
      <c r="KW26" s="91"/>
      <c r="KX26" s="91"/>
      <c r="KY26" s="91"/>
      <c r="KZ26" s="91"/>
      <c r="LA26" s="91"/>
      <c r="LB26" s="91"/>
      <c r="LC26" s="91"/>
      <c r="LD26" s="91"/>
      <c r="LE26" s="91"/>
      <c r="LF26" s="91"/>
      <c r="LG26" s="91"/>
      <c r="LH26" s="91"/>
      <c r="LI26" s="91"/>
      <c r="LJ26" s="91"/>
      <c r="LK26" s="91"/>
      <c r="LL26" s="91"/>
      <c r="LM26" s="91"/>
      <c r="LN26" s="91"/>
      <c r="LO26" s="91"/>
      <c r="LP26" s="91"/>
      <c r="LQ26" s="91"/>
      <c r="LR26" s="91"/>
      <c r="LS26" s="91"/>
      <c r="LT26" s="91"/>
      <c r="LU26" s="91"/>
      <c r="LV26" s="91"/>
      <c r="LW26" s="91"/>
      <c r="LX26" s="91"/>
      <c r="LY26" s="91"/>
      <c r="LZ26" s="91"/>
      <c r="MA26" s="91"/>
      <c r="MB26" s="91"/>
      <c r="MC26" s="91"/>
      <c r="MD26" s="91"/>
      <c r="ME26" s="91"/>
      <c r="MF26" s="91"/>
      <c r="MG26" s="91"/>
      <c r="MH26" s="91"/>
      <c r="MI26" s="91"/>
      <c r="MJ26" s="91"/>
      <c r="MK26" s="91"/>
      <c r="ML26" s="91"/>
      <c r="MM26" s="91"/>
      <c r="MN26" s="91"/>
      <c r="MO26" s="91"/>
      <c r="MP26" s="91"/>
      <c r="MQ26" s="91"/>
      <c r="MR26" s="91"/>
      <c r="MS26" s="120"/>
      <c r="MT26" s="91"/>
      <c r="MU26" s="91"/>
      <c r="MV26" s="91"/>
      <c r="MW26" s="91"/>
      <c r="MX26" s="91"/>
      <c r="MY26" s="91"/>
      <c r="MZ26" s="91"/>
      <c r="NA26" s="91"/>
      <c r="NB26" s="91"/>
      <c r="NC26" s="91"/>
      <c r="ND26" s="91"/>
      <c r="NE26" s="91"/>
      <c r="NF26" s="91"/>
      <c r="NG26" s="91"/>
      <c r="NH26" s="91"/>
      <c r="NI26" s="91"/>
      <c r="NJ26" s="91"/>
      <c r="NK26" s="91"/>
      <c r="NL26" s="91"/>
      <c r="NM26" s="91"/>
      <c r="NN26" s="91"/>
      <c r="NO26" s="91"/>
      <c r="NP26" s="91"/>
      <c r="NQ26" s="91"/>
      <c r="NR26" s="91"/>
      <c r="NS26" s="91"/>
      <c r="NT26" s="91"/>
      <c r="NU26" s="91"/>
      <c r="NV26" s="91"/>
      <c r="NW26" s="91"/>
      <c r="NX26" s="91"/>
      <c r="NY26" s="91"/>
      <c r="NZ26" s="91"/>
      <c r="OA26" s="91"/>
      <c r="OB26" s="91"/>
      <c r="OC26" s="91"/>
      <c r="OD26" s="91"/>
      <c r="OE26" s="91"/>
      <c r="OF26" s="91"/>
      <c r="OG26" s="91"/>
      <c r="OH26" s="91"/>
      <c r="OI26" s="91"/>
      <c r="OJ26" s="91"/>
      <c r="OK26" s="91"/>
      <c r="OL26" s="91"/>
      <c r="OM26" s="91"/>
      <c r="ON26" s="91"/>
      <c r="OO26" s="91"/>
      <c r="OP26" s="91"/>
      <c r="OQ26" s="91"/>
      <c r="OR26" s="91"/>
      <c r="OS26" s="91"/>
      <c r="OT26" s="91"/>
      <c r="OU26" s="91"/>
      <c r="OV26" s="91"/>
      <c r="OW26" s="91"/>
      <c r="OX26" s="91"/>
      <c r="OY26" s="91"/>
      <c r="OZ26" s="91"/>
      <c r="PA26" s="91"/>
      <c r="PB26" s="91"/>
      <c r="PC26" s="91"/>
      <c r="PD26" s="91"/>
      <c r="PE26" s="91"/>
      <c r="PF26" s="91"/>
      <c r="PG26" s="91"/>
      <c r="PH26" s="91"/>
      <c r="PI26" s="91"/>
      <c r="PJ26" s="91"/>
      <c r="PK26" s="91"/>
      <c r="PL26" s="91"/>
      <c r="PM26" s="91"/>
      <c r="PN26" s="91"/>
      <c r="PO26" s="91"/>
      <c r="PP26" s="91"/>
      <c r="PQ26" s="91"/>
      <c r="PR26" s="91"/>
      <c r="PS26" s="91"/>
      <c r="PT26" s="91"/>
      <c r="PU26" s="91"/>
      <c r="PV26" s="91"/>
      <c r="PW26" s="91"/>
      <c r="PX26" s="91"/>
      <c r="PY26" s="91"/>
      <c r="PZ26" s="91"/>
      <c r="QA26" s="91"/>
    </row>
    <row r="27" spans="1:443" s="17" customFormat="1" ht="15" customHeight="1">
      <c r="A27" s="141" t="s">
        <v>133</v>
      </c>
      <c r="B27" s="139" t="s">
        <v>110</v>
      </c>
      <c r="C27" s="131">
        <v>2</v>
      </c>
      <c r="D27" s="131">
        <v>4</v>
      </c>
      <c r="E27" s="131">
        <v>180</v>
      </c>
      <c r="F27" s="131">
        <v>0</v>
      </c>
      <c r="G27" s="131">
        <v>180</v>
      </c>
      <c r="H27" s="131">
        <v>160</v>
      </c>
      <c r="I27" s="131">
        <v>20</v>
      </c>
      <c r="J27" s="131">
        <v>0</v>
      </c>
      <c r="K27" s="131">
        <v>0</v>
      </c>
      <c r="L27" s="131">
        <v>0</v>
      </c>
      <c r="M27" s="131">
        <v>34</v>
      </c>
      <c r="N27" s="131">
        <v>46</v>
      </c>
      <c r="O27" s="131">
        <v>52</v>
      </c>
      <c r="P27" s="131">
        <v>48</v>
      </c>
      <c r="Q27" s="131">
        <v>0</v>
      </c>
      <c r="R27" s="131">
        <v>0</v>
      </c>
      <c r="S27" s="16"/>
      <c r="T27" s="16"/>
      <c r="U27" s="15"/>
      <c r="V27" s="16"/>
      <c r="W27" s="15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  <c r="IW27" s="94"/>
      <c r="IX27" s="94"/>
      <c r="IY27" s="94"/>
      <c r="IZ27" s="94"/>
      <c r="JA27" s="94"/>
      <c r="JB27" s="94"/>
      <c r="JC27" s="94"/>
      <c r="JD27" s="94"/>
      <c r="JE27" s="94"/>
      <c r="JF27" s="94"/>
      <c r="JG27" s="94"/>
      <c r="JH27" s="94"/>
      <c r="JI27" s="94"/>
      <c r="JJ27" s="94"/>
      <c r="JK27" s="94"/>
      <c r="JL27" s="94"/>
      <c r="JM27" s="94"/>
      <c r="JN27" s="94"/>
      <c r="JO27" s="94"/>
      <c r="JP27" s="94"/>
      <c r="JQ27" s="94"/>
      <c r="JR27" s="94"/>
      <c r="JS27" s="94"/>
      <c r="JT27" s="94"/>
      <c r="JU27" s="94"/>
      <c r="JV27" s="94"/>
      <c r="JW27" s="94"/>
      <c r="JX27" s="94"/>
      <c r="JY27" s="94"/>
      <c r="JZ27" s="94"/>
      <c r="KA27" s="94"/>
      <c r="KB27" s="94"/>
      <c r="KC27" s="94"/>
      <c r="KD27" s="94"/>
      <c r="KE27" s="94"/>
      <c r="KF27" s="94"/>
      <c r="KG27" s="94"/>
      <c r="KH27" s="94"/>
      <c r="KI27" s="94"/>
      <c r="KJ27" s="94"/>
      <c r="KK27" s="94"/>
      <c r="KL27" s="94"/>
      <c r="KM27" s="94"/>
      <c r="KN27" s="94"/>
      <c r="KO27" s="94"/>
      <c r="KP27" s="94"/>
      <c r="KQ27" s="94"/>
      <c r="KR27" s="94"/>
      <c r="KS27" s="94"/>
      <c r="KT27" s="94"/>
      <c r="KU27" s="94"/>
      <c r="KV27" s="94"/>
      <c r="KW27" s="94"/>
      <c r="KX27" s="94"/>
      <c r="KY27" s="94"/>
      <c r="KZ27" s="94"/>
      <c r="LA27" s="94"/>
      <c r="LB27" s="94"/>
      <c r="LC27" s="94"/>
      <c r="LD27" s="94"/>
      <c r="LE27" s="94"/>
      <c r="LF27" s="94"/>
      <c r="LG27" s="94"/>
      <c r="LH27" s="94"/>
      <c r="LI27" s="94"/>
      <c r="LJ27" s="94"/>
      <c r="LK27" s="94"/>
      <c r="LL27" s="94"/>
      <c r="LM27" s="94"/>
      <c r="LN27" s="94"/>
      <c r="LO27" s="94"/>
      <c r="LP27" s="94"/>
      <c r="LQ27" s="94"/>
      <c r="LR27" s="94"/>
      <c r="LS27" s="94"/>
      <c r="LT27" s="94"/>
      <c r="LU27" s="94"/>
      <c r="LV27" s="94"/>
      <c r="LW27" s="94"/>
      <c r="LX27" s="94"/>
      <c r="LY27" s="94"/>
      <c r="LZ27" s="94"/>
      <c r="MA27" s="94"/>
      <c r="MB27" s="94"/>
      <c r="MC27" s="94"/>
      <c r="MD27" s="94"/>
      <c r="ME27" s="94"/>
      <c r="MF27" s="94"/>
      <c r="MG27" s="94"/>
      <c r="MH27" s="94"/>
      <c r="MI27" s="94"/>
      <c r="MJ27" s="94"/>
      <c r="MK27" s="94"/>
      <c r="ML27" s="94"/>
      <c r="MM27" s="94"/>
      <c r="MN27" s="94"/>
      <c r="MO27" s="94"/>
      <c r="MP27" s="94"/>
      <c r="MQ27" s="94"/>
      <c r="MR27" s="94"/>
      <c r="MS27" s="91"/>
      <c r="MT27" s="94"/>
      <c r="MU27" s="94"/>
      <c r="MV27" s="94"/>
      <c r="MW27" s="94"/>
      <c r="MX27" s="94"/>
      <c r="MY27" s="94"/>
      <c r="MZ27" s="94"/>
      <c r="NA27" s="94"/>
      <c r="NB27" s="94"/>
      <c r="NC27" s="94"/>
      <c r="ND27" s="94"/>
      <c r="NE27" s="94"/>
      <c r="NF27" s="94"/>
      <c r="NG27" s="94"/>
      <c r="NH27" s="94"/>
      <c r="NI27" s="94"/>
      <c r="NJ27" s="94"/>
      <c r="NK27" s="94"/>
      <c r="NL27" s="94"/>
      <c r="NM27" s="94"/>
      <c r="NN27" s="94"/>
      <c r="NO27" s="94"/>
      <c r="NP27" s="94"/>
      <c r="NQ27" s="94"/>
      <c r="NR27" s="94"/>
      <c r="NS27" s="94"/>
      <c r="NT27" s="94"/>
      <c r="NU27" s="94"/>
      <c r="NV27" s="94"/>
      <c r="NW27" s="94"/>
      <c r="NX27" s="94"/>
      <c r="NY27" s="94"/>
      <c r="NZ27" s="94"/>
      <c r="OA27" s="94"/>
      <c r="OB27" s="94"/>
      <c r="OC27" s="94"/>
      <c r="OD27" s="94"/>
      <c r="OE27" s="94"/>
      <c r="OF27" s="94"/>
      <c r="OG27" s="94"/>
      <c r="OH27" s="94"/>
      <c r="OI27" s="94"/>
      <c r="OJ27" s="94"/>
      <c r="OK27" s="94"/>
      <c r="OL27" s="94"/>
      <c r="OM27" s="94"/>
      <c r="ON27" s="94"/>
      <c r="OO27" s="94"/>
      <c r="OP27" s="94"/>
      <c r="OQ27" s="94"/>
      <c r="OR27" s="94"/>
      <c r="OS27" s="94"/>
      <c r="OT27" s="94"/>
      <c r="OU27" s="94"/>
      <c r="OV27" s="94"/>
      <c r="OW27" s="94"/>
      <c r="OX27" s="94"/>
      <c r="OY27" s="94"/>
      <c r="OZ27" s="94"/>
      <c r="PA27" s="94"/>
      <c r="PB27" s="94"/>
      <c r="PC27" s="94"/>
      <c r="PD27" s="94"/>
      <c r="PE27" s="94"/>
      <c r="PF27" s="94"/>
      <c r="PG27" s="94"/>
      <c r="PH27" s="94"/>
      <c r="PI27" s="94"/>
      <c r="PJ27" s="94"/>
      <c r="PK27" s="94"/>
      <c r="PL27" s="94"/>
      <c r="PM27" s="94"/>
      <c r="PN27" s="94"/>
      <c r="PO27" s="94"/>
      <c r="PP27" s="94"/>
      <c r="PQ27" s="94"/>
      <c r="PR27" s="94"/>
      <c r="PS27" s="94"/>
      <c r="PT27" s="94"/>
      <c r="PU27" s="94"/>
      <c r="PV27" s="94"/>
      <c r="PW27" s="94"/>
      <c r="PX27" s="94"/>
      <c r="PY27" s="94"/>
      <c r="PZ27" s="94"/>
      <c r="QA27" s="94"/>
    </row>
    <row r="28" spans="1:443" ht="13.5" customHeight="1">
      <c r="A28" s="141" t="s">
        <v>186</v>
      </c>
      <c r="B28" s="139" t="s">
        <v>111</v>
      </c>
      <c r="C28" s="131">
        <v>4</v>
      </c>
      <c r="D28" s="131"/>
      <c r="E28" s="131">
        <v>108</v>
      </c>
      <c r="F28" s="131">
        <v>0</v>
      </c>
      <c r="G28" s="131">
        <v>108</v>
      </c>
      <c r="H28" s="131">
        <v>58</v>
      </c>
      <c r="I28" s="131">
        <v>50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68</v>
      </c>
      <c r="P28" s="131">
        <v>40</v>
      </c>
      <c r="Q28" s="131">
        <v>0</v>
      </c>
      <c r="R28" s="131">
        <v>0</v>
      </c>
      <c r="S28" s="10"/>
      <c r="T28" s="10"/>
      <c r="U28" s="15"/>
      <c r="V28" s="10"/>
      <c r="W28" s="15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  <c r="IW28" s="91"/>
      <c r="IX28" s="91"/>
      <c r="IY28" s="91"/>
      <c r="IZ28" s="91"/>
      <c r="JA28" s="91"/>
      <c r="JB28" s="91"/>
      <c r="JC28" s="91"/>
      <c r="JD28" s="91"/>
      <c r="JE28" s="91"/>
      <c r="JF28" s="91"/>
      <c r="JG28" s="91"/>
      <c r="JH28" s="91"/>
      <c r="JI28" s="91"/>
      <c r="JJ28" s="91"/>
      <c r="JK28" s="91"/>
      <c r="JL28" s="91"/>
      <c r="JM28" s="91"/>
      <c r="JN28" s="91"/>
      <c r="JO28" s="91"/>
      <c r="JP28" s="91"/>
      <c r="JQ28" s="91"/>
      <c r="JR28" s="91"/>
      <c r="JS28" s="91"/>
      <c r="JT28" s="91"/>
      <c r="JU28" s="91"/>
      <c r="JV28" s="91"/>
      <c r="JW28" s="91"/>
      <c r="JX28" s="91"/>
      <c r="JY28" s="91"/>
      <c r="JZ28" s="91"/>
      <c r="KA28" s="91"/>
      <c r="KB28" s="91"/>
      <c r="KC28" s="91"/>
      <c r="KD28" s="91"/>
      <c r="KE28" s="91"/>
      <c r="KF28" s="91"/>
      <c r="KG28" s="91"/>
      <c r="KH28" s="91"/>
      <c r="KI28" s="91"/>
      <c r="KJ28" s="91"/>
      <c r="KK28" s="91"/>
      <c r="KL28" s="91"/>
      <c r="KM28" s="91"/>
      <c r="KN28" s="91"/>
      <c r="KO28" s="91"/>
      <c r="KP28" s="91"/>
      <c r="KQ28" s="91"/>
      <c r="KR28" s="91"/>
      <c r="KS28" s="91"/>
      <c r="KT28" s="91"/>
      <c r="KU28" s="91"/>
      <c r="KV28" s="91"/>
      <c r="KW28" s="91"/>
      <c r="KX28" s="91"/>
      <c r="KY28" s="91"/>
      <c r="KZ28" s="91"/>
      <c r="LA28" s="91"/>
      <c r="LB28" s="91"/>
      <c r="LC28" s="91"/>
      <c r="LD28" s="91"/>
      <c r="LE28" s="91"/>
      <c r="LF28" s="91"/>
      <c r="LG28" s="91"/>
      <c r="LH28" s="91"/>
      <c r="LI28" s="91"/>
      <c r="LJ28" s="91"/>
      <c r="LK28" s="91"/>
      <c r="LL28" s="91"/>
      <c r="LM28" s="91"/>
      <c r="LN28" s="91"/>
      <c r="LO28" s="91"/>
      <c r="LP28" s="91"/>
      <c r="LQ28" s="91"/>
      <c r="LR28" s="91"/>
      <c r="LS28" s="91"/>
      <c r="LT28" s="91"/>
      <c r="LU28" s="91"/>
      <c r="LV28" s="91"/>
      <c r="LW28" s="91"/>
      <c r="LX28" s="91"/>
      <c r="LY28" s="91"/>
      <c r="LZ28" s="91"/>
      <c r="MA28" s="91"/>
      <c r="MB28" s="91"/>
      <c r="MC28" s="91"/>
      <c r="MD28" s="91"/>
      <c r="ME28" s="91"/>
      <c r="MF28" s="91"/>
      <c r="MG28" s="91"/>
      <c r="MH28" s="91"/>
      <c r="MI28" s="91"/>
      <c r="MJ28" s="91"/>
      <c r="MK28" s="91"/>
      <c r="ML28" s="91"/>
      <c r="MM28" s="91"/>
      <c r="MN28" s="91"/>
      <c r="MO28" s="91"/>
      <c r="MP28" s="91"/>
      <c r="MQ28" s="91"/>
      <c r="MR28" s="91"/>
      <c r="MS28" s="91"/>
      <c r="MT28" s="91"/>
      <c r="MU28" s="91"/>
      <c r="MV28" s="91"/>
      <c r="MW28" s="91"/>
      <c r="MX28" s="91"/>
      <c r="MY28" s="91"/>
      <c r="MZ28" s="91"/>
      <c r="NA28" s="91"/>
      <c r="NB28" s="91"/>
      <c r="NC28" s="91"/>
      <c r="ND28" s="91"/>
      <c r="NE28" s="91"/>
      <c r="NF28" s="91"/>
      <c r="NG28" s="91"/>
      <c r="NH28" s="91"/>
      <c r="NI28" s="91"/>
      <c r="NJ28" s="91"/>
      <c r="NK28" s="91"/>
      <c r="NL28" s="91"/>
      <c r="NM28" s="91"/>
      <c r="NN28" s="91"/>
      <c r="NO28" s="91"/>
      <c r="NP28" s="91"/>
      <c r="NQ28" s="91"/>
      <c r="NR28" s="91"/>
      <c r="NS28" s="91"/>
      <c r="NT28" s="91"/>
      <c r="NU28" s="91"/>
      <c r="NV28" s="91"/>
      <c r="NW28" s="91"/>
      <c r="NX28" s="91"/>
      <c r="NY28" s="91"/>
      <c r="NZ28" s="91"/>
      <c r="OA28" s="91"/>
      <c r="OB28" s="91"/>
      <c r="OC28" s="91"/>
      <c r="OD28" s="91"/>
      <c r="OE28" s="91"/>
      <c r="OF28" s="91"/>
      <c r="OG28" s="91"/>
      <c r="OH28" s="91"/>
      <c r="OI28" s="91"/>
      <c r="OJ28" s="91"/>
      <c r="OK28" s="91"/>
      <c r="OL28" s="91"/>
      <c r="OM28" s="91"/>
      <c r="ON28" s="91"/>
      <c r="OO28" s="91"/>
      <c r="OP28" s="91"/>
      <c r="OQ28" s="91"/>
      <c r="OR28" s="91"/>
      <c r="OS28" s="91"/>
      <c r="OT28" s="91"/>
      <c r="OU28" s="91"/>
      <c r="OV28" s="91"/>
      <c r="OW28" s="91"/>
      <c r="OX28" s="91"/>
      <c r="OY28" s="91"/>
      <c r="OZ28" s="91"/>
      <c r="PA28" s="91"/>
      <c r="PB28" s="91"/>
      <c r="PC28" s="91"/>
      <c r="PD28" s="91"/>
      <c r="PE28" s="91"/>
      <c r="PF28" s="91"/>
      <c r="PG28" s="91"/>
      <c r="PH28" s="91"/>
      <c r="PI28" s="91"/>
      <c r="PJ28" s="91"/>
      <c r="PK28" s="91"/>
      <c r="PL28" s="91"/>
      <c r="PM28" s="91"/>
      <c r="PN28" s="91"/>
      <c r="PO28" s="91"/>
      <c r="PP28" s="91"/>
      <c r="PQ28" s="91"/>
      <c r="PR28" s="91"/>
      <c r="PS28" s="91"/>
      <c r="PT28" s="91"/>
      <c r="PU28" s="91"/>
      <c r="PV28" s="91"/>
      <c r="PW28" s="91"/>
      <c r="PX28" s="91"/>
      <c r="PY28" s="91"/>
      <c r="PZ28" s="91"/>
      <c r="QA28" s="91"/>
    </row>
    <row r="29" spans="1:443" s="98" customFormat="1" ht="13.5" customHeight="1">
      <c r="A29" s="150"/>
      <c r="B29" s="151" t="s">
        <v>190</v>
      </c>
      <c r="C29" s="152"/>
      <c r="D29" s="152"/>
      <c r="E29" s="152">
        <v>20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20</v>
      </c>
      <c r="L29" s="152">
        <v>0</v>
      </c>
      <c r="M29" s="152">
        <v>0</v>
      </c>
      <c r="N29" s="152">
        <v>0</v>
      </c>
      <c r="O29" s="152">
        <v>0</v>
      </c>
      <c r="P29" s="152">
        <v>20</v>
      </c>
      <c r="Q29" s="152">
        <v>0</v>
      </c>
      <c r="R29" s="152">
        <v>0</v>
      </c>
      <c r="S29" s="96"/>
      <c r="T29" s="96"/>
      <c r="U29" s="97"/>
      <c r="V29" s="96"/>
      <c r="W29" s="97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  <c r="IW29" s="120"/>
      <c r="IX29" s="120"/>
      <c r="IY29" s="120"/>
      <c r="IZ29" s="120"/>
      <c r="JA29" s="120"/>
      <c r="JB29" s="120"/>
      <c r="JC29" s="120"/>
      <c r="JD29" s="120"/>
      <c r="JE29" s="120"/>
      <c r="JF29" s="120"/>
      <c r="JG29" s="120"/>
      <c r="JH29" s="120"/>
      <c r="JI29" s="120"/>
      <c r="JJ29" s="120"/>
      <c r="JK29" s="120"/>
      <c r="JL29" s="120"/>
      <c r="JM29" s="120"/>
      <c r="JN29" s="120"/>
      <c r="JO29" s="120"/>
      <c r="JP29" s="120"/>
      <c r="JQ29" s="120"/>
      <c r="JR29" s="120"/>
      <c r="JS29" s="120"/>
      <c r="JT29" s="120"/>
      <c r="JU29" s="120"/>
      <c r="JV29" s="120"/>
      <c r="JW29" s="120"/>
      <c r="JX29" s="120"/>
      <c r="JY29" s="120"/>
      <c r="JZ29" s="120"/>
      <c r="KA29" s="120"/>
      <c r="KB29" s="120"/>
      <c r="KC29" s="120"/>
      <c r="KD29" s="120"/>
      <c r="KE29" s="120"/>
      <c r="KF29" s="120"/>
      <c r="KG29" s="120"/>
      <c r="KH29" s="120"/>
      <c r="KI29" s="120"/>
      <c r="KJ29" s="120"/>
      <c r="KK29" s="120"/>
      <c r="KL29" s="120"/>
      <c r="KM29" s="120"/>
      <c r="KN29" s="120"/>
      <c r="KO29" s="120"/>
      <c r="KP29" s="120"/>
      <c r="KQ29" s="120"/>
      <c r="KR29" s="120"/>
      <c r="KS29" s="120"/>
      <c r="KT29" s="120"/>
      <c r="KU29" s="120"/>
      <c r="KV29" s="120"/>
      <c r="KW29" s="120"/>
      <c r="KX29" s="120"/>
      <c r="KY29" s="120"/>
      <c r="KZ29" s="120"/>
      <c r="LA29" s="120"/>
      <c r="LB29" s="120"/>
      <c r="LC29" s="120"/>
      <c r="LD29" s="120"/>
      <c r="LE29" s="120"/>
      <c r="LF29" s="120"/>
      <c r="LG29" s="120"/>
      <c r="LH29" s="120"/>
      <c r="LI29" s="120"/>
      <c r="LJ29" s="120"/>
      <c r="LK29" s="120"/>
      <c r="LL29" s="120"/>
      <c r="LM29" s="120"/>
      <c r="LN29" s="120"/>
      <c r="LO29" s="120"/>
      <c r="LP29" s="120"/>
      <c r="LQ29" s="120"/>
      <c r="LR29" s="120"/>
      <c r="LS29" s="120"/>
      <c r="LT29" s="120"/>
      <c r="LU29" s="120"/>
      <c r="LV29" s="120"/>
      <c r="LW29" s="120"/>
      <c r="LX29" s="120"/>
      <c r="LY29" s="120"/>
      <c r="LZ29" s="120"/>
      <c r="MA29" s="120"/>
      <c r="MB29" s="120"/>
      <c r="MC29" s="120"/>
      <c r="MD29" s="120"/>
      <c r="ME29" s="120"/>
      <c r="MF29" s="120"/>
      <c r="MG29" s="120"/>
      <c r="MH29" s="120"/>
      <c r="MI29" s="120"/>
      <c r="MJ29" s="120"/>
      <c r="MK29" s="120"/>
      <c r="ML29" s="120"/>
      <c r="MM29" s="120"/>
      <c r="MN29" s="120"/>
      <c r="MO29" s="120"/>
      <c r="MP29" s="120"/>
      <c r="MQ29" s="120"/>
      <c r="MR29" s="120"/>
      <c r="MS29" s="94"/>
      <c r="MT29" s="120"/>
      <c r="MU29" s="120"/>
      <c r="MV29" s="120"/>
      <c r="MW29" s="120"/>
      <c r="MX29" s="120"/>
      <c r="MY29" s="120"/>
      <c r="MZ29" s="120"/>
      <c r="NA29" s="120"/>
      <c r="NB29" s="120"/>
      <c r="NC29" s="120"/>
      <c r="ND29" s="120"/>
      <c r="NE29" s="120"/>
      <c r="NF29" s="120"/>
      <c r="NG29" s="120"/>
      <c r="NH29" s="120"/>
      <c r="NI29" s="120"/>
      <c r="NJ29" s="120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0"/>
      <c r="NY29" s="120"/>
      <c r="NZ29" s="120"/>
      <c r="OA29" s="120"/>
      <c r="OB29" s="120"/>
      <c r="OC29" s="120"/>
      <c r="OD29" s="120"/>
      <c r="OE29" s="120"/>
      <c r="OF29" s="120"/>
      <c r="OG29" s="120"/>
      <c r="OH29" s="120"/>
      <c r="OI29" s="120"/>
      <c r="OJ29" s="120"/>
      <c r="OK29" s="120"/>
      <c r="OL29" s="120"/>
      <c r="OM29" s="120"/>
      <c r="ON29" s="120"/>
      <c r="OO29" s="120"/>
      <c r="OP29" s="120"/>
      <c r="OQ29" s="120"/>
      <c r="OR29" s="120"/>
      <c r="OS29" s="120"/>
      <c r="OT29" s="120"/>
      <c r="OU29" s="120"/>
      <c r="OV29" s="120"/>
      <c r="OW29" s="120"/>
      <c r="OX29" s="120"/>
      <c r="OY29" s="120"/>
      <c r="OZ29" s="120"/>
      <c r="PA29" s="120"/>
      <c r="PB29" s="120"/>
      <c r="PC29" s="120"/>
      <c r="PD29" s="120"/>
      <c r="PE29" s="120"/>
      <c r="PF29" s="120"/>
      <c r="PG29" s="120"/>
      <c r="PH29" s="120"/>
      <c r="PI29" s="120"/>
      <c r="PJ29" s="120"/>
      <c r="PK29" s="120"/>
      <c r="PL29" s="120"/>
      <c r="PM29" s="120"/>
      <c r="PN29" s="120"/>
      <c r="PO29" s="120"/>
      <c r="PP29" s="120"/>
      <c r="PQ29" s="120"/>
      <c r="PR29" s="120"/>
      <c r="PS29" s="120"/>
      <c r="PT29" s="120"/>
      <c r="PU29" s="120"/>
      <c r="PV29" s="120"/>
      <c r="PW29" s="120"/>
      <c r="PX29" s="120"/>
      <c r="PY29" s="120"/>
      <c r="PZ29" s="120"/>
      <c r="QA29" s="120"/>
    </row>
    <row r="30" spans="1:443" s="87" customFormat="1" ht="15" customHeight="1">
      <c r="A30" s="153" t="s">
        <v>134</v>
      </c>
      <c r="B30" s="154" t="s">
        <v>113</v>
      </c>
      <c r="C30" s="129"/>
      <c r="D30" s="129"/>
      <c r="E30" s="129">
        <f>E31+E32+E33+E34</f>
        <v>141</v>
      </c>
      <c r="F30" s="129">
        <v>0</v>
      </c>
      <c r="G30" s="129">
        <f>G31+G32+G33+G34</f>
        <v>141</v>
      </c>
      <c r="H30" s="129">
        <f>H31+H32+H33+H34</f>
        <v>38</v>
      </c>
      <c r="I30" s="129">
        <f>I31+I32+I33+I34</f>
        <v>103</v>
      </c>
      <c r="J30" s="129">
        <v>0</v>
      </c>
      <c r="K30" s="129">
        <v>0</v>
      </c>
      <c r="L30" s="129">
        <v>0</v>
      </c>
      <c r="M30" s="129">
        <f>M31+M32+M33+M34</f>
        <v>34</v>
      </c>
      <c r="N30" s="129">
        <f>N31+N32+N33+N34</f>
        <v>30</v>
      </c>
      <c r="O30" s="129">
        <f>O31+O32+O33+O34</f>
        <v>52</v>
      </c>
      <c r="P30" s="129">
        <f>P31+P32+P33+P34</f>
        <v>25</v>
      </c>
      <c r="Q30" s="129">
        <v>0</v>
      </c>
      <c r="R30" s="129">
        <v>0</v>
      </c>
      <c r="S30" s="88"/>
      <c r="T30" s="88"/>
      <c r="U30" s="92"/>
      <c r="V30" s="88"/>
      <c r="W30" s="92"/>
      <c r="X30" s="91"/>
      <c r="Y30" s="91"/>
      <c r="Z30" s="91"/>
      <c r="AA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  <c r="IW30" s="91"/>
      <c r="IX30" s="91"/>
      <c r="IY30" s="91"/>
      <c r="IZ30" s="91"/>
      <c r="JA30" s="91"/>
      <c r="JB30" s="91"/>
      <c r="JC30" s="91"/>
      <c r="JD30" s="91"/>
      <c r="JE30" s="91"/>
      <c r="JF30" s="91"/>
      <c r="JG30" s="91"/>
      <c r="JH30" s="91"/>
      <c r="JI30" s="91"/>
      <c r="JJ30" s="91"/>
      <c r="JK30" s="91"/>
      <c r="JL30" s="91"/>
      <c r="JM30" s="91"/>
      <c r="JN30" s="91"/>
      <c r="JO30" s="91"/>
      <c r="JP30" s="91"/>
      <c r="JQ30" s="91"/>
      <c r="JR30" s="91"/>
      <c r="JS30" s="91"/>
      <c r="JT30" s="91"/>
      <c r="JU30" s="91"/>
      <c r="JV30" s="91"/>
      <c r="JW30" s="91"/>
      <c r="JX30" s="91"/>
      <c r="JY30" s="91"/>
      <c r="JZ30" s="91"/>
      <c r="KA30" s="91"/>
      <c r="KB30" s="91"/>
      <c r="KC30" s="91"/>
      <c r="KD30" s="91"/>
      <c r="KE30" s="91"/>
      <c r="KF30" s="91"/>
      <c r="KG30" s="91"/>
      <c r="KH30" s="91"/>
      <c r="KI30" s="91"/>
      <c r="KJ30" s="91"/>
      <c r="KK30" s="91"/>
      <c r="KL30" s="91"/>
      <c r="KM30" s="91"/>
      <c r="KN30" s="91"/>
      <c r="KO30" s="91"/>
      <c r="KP30" s="91"/>
      <c r="KQ30" s="91"/>
      <c r="KR30" s="91"/>
      <c r="KS30" s="91"/>
      <c r="KT30" s="91"/>
      <c r="KU30" s="91"/>
      <c r="KV30" s="91"/>
      <c r="KW30" s="91"/>
      <c r="KX30" s="91"/>
      <c r="KY30" s="91"/>
      <c r="KZ30" s="91"/>
      <c r="LA30" s="91"/>
      <c r="LB30" s="91"/>
      <c r="LC30" s="91"/>
      <c r="LD30" s="91"/>
      <c r="LE30" s="91"/>
      <c r="LF30" s="91"/>
      <c r="LG30" s="91"/>
      <c r="LH30" s="91"/>
      <c r="LI30" s="91"/>
      <c r="LJ30" s="91"/>
      <c r="LK30" s="91"/>
      <c r="LL30" s="91"/>
      <c r="LM30" s="91"/>
      <c r="LN30" s="91"/>
      <c r="LO30" s="91"/>
      <c r="LP30" s="91"/>
      <c r="LQ30" s="91"/>
      <c r="LR30" s="91"/>
      <c r="LS30" s="91"/>
      <c r="LT30" s="91"/>
      <c r="LU30" s="91"/>
      <c r="LV30" s="91"/>
      <c r="LW30" s="91"/>
      <c r="LX30" s="91"/>
      <c r="LY30" s="91"/>
      <c r="LZ30" s="91"/>
      <c r="MA30" s="91"/>
      <c r="MB30" s="91"/>
      <c r="MC30" s="91"/>
      <c r="MD30" s="91"/>
      <c r="ME30" s="91"/>
      <c r="MF30" s="91"/>
      <c r="MG30" s="91"/>
      <c r="MH30" s="91"/>
      <c r="MI30" s="91"/>
      <c r="MJ30" s="91"/>
      <c r="MK30" s="91"/>
      <c r="ML30" s="91"/>
      <c r="MM30" s="91"/>
      <c r="MN30" s="91"/>
      <c r="MO30" s="91"/>
      <c r="MP30" s="91"/>
      <c r="MQ30" s="91"/>
      <c r="MR30" s="91"/>
      <c r="MS30" s="91"/>
      <c r="MT30" s="91"/>
      <c r="MU30" s="91"/>
      <c r="MV30" s="91"/>
      <c r="MW30" s="91"/>
      <c r="MX30" s="91"/>
      <c r="MY30" s="91"/>
      <c r="MZ30" s="91"/>
      <c r="NA30" s="91"/>
      <c r="NB30" s="91"/>
      <c r="NC30" s="91"/>
      <c r="ND30" s="91"/>
      <c r="NE30" s="91"/>
      <c r="NF30" s="91"/>
      <c r="NG30" s="91"/>
      <c r="NH30" s="91"/>
      <c r="NI30" s="91"/>
      <c r="NJ30" s="91"/>
      <c r="NK30" s="91"/>
      <c r="NL30" s="91"/>
      <c r="NM30" s="91"/>
      <c r="NN30" s="91"/>
      <c r="NO30" s="91"/>
      <c r="NP30" s="91"/>
      <c r="NQ30" s="91"/>
      <c r="NR30" s="91"/>
      <c r="NS30" s="91"/>
      <c r="NT30" s="91"/>
      <c r="NU30" s="91"/>
      <c r="NV30" s="91"/>
      <c r="NW30" s="91"/>
      <c r="NX30" s="91"/>
      <c r="NY30" s="91"/>
      <c r="NZ30" s="91"/>
      <c r="OA30" s="91"/>
      <c r="OB30" s="91"/>
      <c r="OC30" s="91"/>
      <c r="OD30" s="91"/>
      <c r="OE30" s="91"/>
      <c r="OF30" s="91"/>
      <c r="OG30" s="91"/>
      <c r="OH30" s="91"/>
      <c r="OI30" s="91"/>
      <c r="OJ30" s="91"/>
      <c r="OK30" s="91"/>
      <c r="OL30" s="91"/>
      <c r="OM30" s="91"/>
      <c r="ON30" s="91"/>
      <c r="OO30" s="91"/>
      <c r="OP30" s="91"/>
      <c r="OQ30" s="91"/>
      <c r="OR30" s="91"/>
      <c r="OS30" s="91"/>
      <c r="OT30" s="91"/>
      <c r="OU30" s="91"/>
      <c r="OV30" s="91"/>
      <c r="OW30" s="91"/>
      <c r="OX30" s="91"/>
      <c r="OY30" s="91"/>
      <c r="OZ30" s="91"/>
      <c r="PA30" s="91"/>
      <c r="PB30" s="91"/>
      <c r="PC30" s="91"/>
      <c r="PD30" s="91"/>
      <c r="PE30" s="91"/>
      <c r="PF30" s="91"/>
      <c r="PG30" s="91"/>
      <c r="PH30" s="91"/>
      <c r="PI30" s="91"/>
      <c r="PJ30" s="91"/>
      <c r="PK30" s="91"/>
      <c r="PL30" s="91"/>
      <c r="PM30" s="91"/>
      <c r="PN30" s="91"/>
      <c r="PO30" s="91"/>
      <c r="PP30" s="91"/>
      <c r="PQ30" s="91"/>
      <c r="PR30" s="91"/>
      <c r="PS30" s="91"/>
      <c r="PT30" s="91"/>
      <c r="PU30" s="91"/>
      <c r="PV30" s="91"/>
      <c r="PW30" s="91"/>
      <c r="PX30" s="91"/>
      <c r="PY30" s="91"/>
      <c r="PZ30" s="91"/>
      <c r="QA30" s="91"/>
    </row>
    <row r="31" spans="1:443" ht="13.5" customHeight="1">
      <c r="A31" s="141" t="s">
        <v>135</v>
      </c>
      <c r="B31" s="139" t="s">
        <v>114</v>
      </c>
      <c r="C31" s="131">
        <v>1</v>
      </c>
      <c r="D31" s="131"/>
      <c r="E31" s="131">
        <v>34</v>
      </c>
      <c r="F31" s="131">
        <v>0</v>
      </c>
      <c r="G31" s="131">
        <v>34</v>
      </c>
      <c r="H31" s="131">
        <v>10</v>
      </c>
      <c r="I31" s="131">
        <v>24</v>
      </c>
      <c r="J31" s="131">
        <v>0</v>
      </c>
      <c r="K31" s="131">
        <v>0</v>
      </c>
      <c r="L31" s="131">
        <v>0</v>
      </c>
      <c r="M31" s="131">
        <v>34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0"/>
      <c r="T31" s="10"/>
      <c r="U31" s="15"/>
      <c r="V31" s="10"/>
      <c r="W31" s="15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MN31" s="91"/>
      <c r="MO31" s="91"/>
      <c r="MP31" s="91"/>
      <c r="MQ31" s="91"/>
      <c r="MR31" s="91"/>
      <c r="MS31" s="120"/>
      <c r="MT31" s="91"/>
      <c r="MU31" s="91"/>
      <c r="MV31" s="91"/>
      <c r="MW31" s="91"/>
      <c r="MX31" s="91"/>
      <c r="MY31" s="91"/>
      <c r="MZ31" s="91"/>
      <c r="NA31" s="91"/>
      <c r="NB31" s="91"/>
      <c r="NC31" s="91"/>
      <c r="ND31" s="91"/>
      <c r="NE31" s="91"/>
      <c r="NF31" s="91"/>
      <c r="NG31" s="91"/>
      <c r="NH31" s="91"/>
      <c r="NI31" s="91"/>
      <c r="NJ31" s="91"/>
      <c r="NK31" s="91"/>
      <c r="NL31" s="91"/>
      <c r="NM31" s="91"/>
      <c r="NN31" s="91"/>
      <c r="NO31" s="91"/>
      <c r="NP31" s="91"/>
      <c r="NQ31" s="91"/>
      <c r="NR31" s="91"/>
      <c r="NS31" s="91"/>
      <c r="NT31" s="91"/>
      <c r="NU31" s="91"/>
      <c r="NV31" s="91"/>
      <c r="NW31" s="91"/>
      <c r="NX31" s="91"/>
      <c r="NY31" s="91"/>
      <c r="NZ31" s="91"/>
      <c r="OA31" s="91"/>
      <c r="OB31" s="91"/>
      <c r="OC31" s="91"/>
      <c r="OD31" s="91"/>
      <c r="OE31" s="91"/>
      <c r="OF31" s="91"/>
      <c r="OG31" s="91"/>
      <c r="OH31" s="91"/>
      <c r="OI31" s="91"/>
      <c r="OJ31" s="91"/>
      <c r="OK31" s="91"/>
      <c r="OL31" s="91"/>
      <c r="OM31" s="91"/>
      <c r="ON31" s="91"/>
      <c r="OO31" s="91"/>
      <c r="OP31" s="91"/>
      <c r="OQ31" s="91"/>
      <c r="OR31" s="91"/>
      <c r="OS31" s="91"/>
      <c r="OT31" s="91"/>
      <c r="OU31" s="91"/>
      <c r="OV31" s="91"/>
      <c r="OW31" s="91"/>
      <c r="OX31" s="91"/>
      <c r="OY31" s="91"/>
      <c r="OZ31" s="91"/>
      <c r="PA31" s="91"/>
      <c r="PB31" s="91"/>
      <c r="PC31" s="91"/>
      <c r="PD31" s="91"/>
      <c r="PE31" s="91"/>
      <c r="PF31" s="91"/>
      <c r="PG31" s="91"/>
      <c r="PH31" s="91"/>
      <c r="PI31" s="91"/>
      <c r="PJ31" s="91"/>
      <c r="PK31" s="91"/>
      <c r="PL31" s="91"/>
      <c r="PM31" s="91"/>
      <c r="PN31" s="91"/>
      <c r="PO31" s="91"/>
      <c r="PP31" s="91"/>
      <c r="PQ31" s="91"/>
      <c r="PR31" s="91"/>
      <c r="PS31" s="91"/>
      <c r="PT31" s="91"/>
      <c r="PU31" s="91"/>
      <c r="PV31" s="91"/>
      <c r="PW31" s="91"/>
      <c r="PX31" s="91"/>
      <c r="PY31" s="91"/>
      <c r="PZ31" s="91"/>
      <c r="QA31" s="91"/>
    </row>
    <row r="32" spans="1:443" ht="19.5" customHeight="1">
      <c r="A32" s="141" t="s">
        <v>136</v>
      </c>
      <c r="B32" s="139" t="s">
        <v>115</v>
      </c>
      <c r="C32" s="131">
        <v>2</v>
      </c>
      <c r="D32" s="131"/>
      <c r="E32" s="131">
        <v>30</v>
      </c>
      <c r="F32" s="131">
        <v>0</v>
      </c>
      <c r="G32" s="131">
        <v>30</v>
      </c>
      <c r="H32" s="131">
        <v>3</v>
      </c>
      <c r="I32" s="131">
        <v>27</v>
      </c>
      <c r="J32" s="131">
        <v>0</v>
      </c>
      <c r="K32" s="131">
        <v>0</v>
      </c>
      <c r="L32" s="131">
        <v>0</v>
      </c>
      <c r="M32" s="131">
        <v>0</v>
      </c>
      <c r="N32" s="131">
        <v>30</v>
      </c>
      <c r="O32" s="131">
        <v>0</v>
      </c>
      <c r="P32" s="131">
        <v>0</v>
      </c>
      <c r="Q32" s="131">
        <v>0</v>
      </c>
      <c r="R32" s="131">
        <v>0</v>
      </c>
      <c r="S32" s="10"/>
      <c r="T32" s="10"/>
      <c r="U32" s="15"/>
      <c r="V32" s="10"/>
      <c r="W32" s="15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MS32" s="91"/>
    </row>
    <row r="33" spans="1:69" ht="13.5" customHeight="1">
      <c r="A33" s="141" t="s">
        <v>137</v>
      </c>
      <c r="B33" s="139" t="s">
        <v>116</v>
      </c>
      <c r="C33" s="131">
        <v>3</v>
      </c>
      <c r="D33" s="131"/>
      <c r="E33" s="131">
        <v>35</v>
      </c>
      <c r="F33" s="131">
        <v>0</v>
      </c>
      <c r="G33" s="131">
        <v>35</v>
      </c>
      <c r="H33" s="131">
        <v>25</v>
      </c>
      <c r="I33" s="131">
        <v>10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35</v>
      </c>
      <c r="P33" s="131">
        <v>0</v>
      </c>
      <c r="Q33" s="131">
        <v>0</v>
      </c>
      <c r="R33" s="131">
        <v>0</v>
      </c>
      <c r="S33" s="10"/>
      <c r="T33" s="10"/>
      <c r="U33" s="15"/>
      <c r="V33" s="10"/>
      <c r="W33" s="15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</row>
    <row r="34" spans="1:69" ht="15" customHeight="1">
      <c r="A34" s="141" t="s">
        <v>138</v>
      </c>
      <c r="B34" s="139" t="s">
        <v>117</v>
      </c>
      <c r="C34" s="131">
        <v>4</v>
      </c>
      <c r="D34" s="131"/>
      <c r="E34" s="131">
        <v>42</v>
      </c>
      <c r="F34" s="131">
        <v>0</v>
      </c>
      <c r="G34" s="131">
        <v>42</v>
      </c>
      <c r="H34" s="131">
        <v>0</v>
      </c>
      <c r="I34" s="131">
        <v>42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17</v>
      </c>
      <c r="P34" s="131">
        <v>25</v>
      </c>
      <c r="Q34" s="131">
        <v>0</v>
      </c>
      <c r="R34" s="131">
        <v>0</v>
      </c>
      <c r="S34" s="10"/>
      <c r="T34" s="10"/>
      <c r="U34" s="15"/>
      <c r="V34" s="10"/>
      <c r="W34" s="15"/>
    </row>
    <row r="35" spans="1:69" s="104" customFormat="1" ht="30.75" customHeight="1">
      <c r="A35" s="155" t="s">
        <v>112</v>
      </c>
      <c r="B35" s="156" t="s">
        <v>168</v>
      </c>
      <c r="C35" s="157"/>
      <c r="D35" s="157">
        <v>4</v>
      </c>
      <c r="E35" s="157">
        <v>36</v>
      </c>
      <c r="F35" s="157"/>
      <c r="G35" s="157">
        <v>0</v>
      </c>
      <c r="H35" s="157"/>
      <c r="I35" s="157"/>
      <c r="J35" s="157"/>
      <c r="K35" s="157"/>
      <c r="L35" s="157">
        <v>36</v>
      </c>
      <c r="M35" s="157"/>
      <c r="N35" s="157"/>
      <c r="O35" s="157"/>
      <c r="P35" s="157">
        <v>36</v>
      </c>
      <c r="Q35" s="157"/>
      <c r="R35" s="157"/>
      <c r="S35" s="99"/>
      <c r="T35" s="99"/>
      <c r="U35" s="99"/>
      <c r="V35" s="99"/>
      <c r="W35" s="99"/>
    </row>
    <row r="36" spans="1:69" s="100" customFormat="1" ht="13.5" customHeight="1">
      <c r="A36" s="229" t="s">
        <v>118</v>
      </c>
      <c r="B36" s="230"/>
      <c r="C36" s="128"/>
      <c r="D36" s="128"/>
      <c r="E36" s="128">
        <f>E37+E47</f>
        <v>2307</v>
      </c>
      <c r="F36" s="128">
        <f>F37+F49+F55+F60</f>
        <v>354</v>
      </c>
      <c r="G36" s="128">
        <f>G37+G48+G54+G66+G67</f>
        <v>1743</v>
      </c>
      <c r="H36" s="128">
        <f>H37+H47</f>
        <v>408</v>
      </c>
      <c r="I36" s="128">
        <f>I37+I47</f>
        <v>325</v>
      </c>
      <c r="J36" s="128">
        <f>J49+J55+J60</f>
        <v>1010</v>
      </c>
      <c r="K36" s="128">
        <v>66</v>
      </c>
      <c r="L36" s="128">
        <v>72</v>
      </c>
      <c r="M36" s="128">
        <f>M37+M47</f>
        <v>47</v>
      </c>
      <c r="N36" s="128">
        <v>191</v>
      </c>
      <c r="O36" s="128">
        <v>132</v>
      </c>
      <c r="P36" s="128">
        <f>P37+P47</f>
        <v>457</v>
      </c>
      <c r="Q36" s="128">
        <f>Q37+Q47</f>
        <v>612</v>
      </c>
      <c r="R36" s="128">
        <v>864</v>
      </c>
      <c r="S36" s="88"/>
      <c r="T36" s="88"/>
      <c r="U36" s="92"/>
      <c r="V36" s="88"/>
      <c r="W36" s="92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</row>
    <row r="37" spans="1:69" s="95" customFormat="1" ht="30" customHeight="1">
      <c r="A37" s="153" t="s">
        <v>119</v>
      </c>
      <c r="B37" s="154" t="s">
        <v>120</v>
      </c>
      <c r="C37" s="129"/>
      <c r="D37" s="129"/>
      <c r="E37" s="129">
        <f>E38+E39+E40+E41+E42+E43+E44+E45+E46</f>
        <v>327</v>
      </c>
      <c r="F37" s="129">
        <v>0</v>
      </c>
      <c r="G37" s="129">
        <f>G38+G39+G40+G41+G42+G43+G44+G45</f>
        <v>307</v>
      </c>
      <c r="H37" s="129">
        <f>H38+H39+H40+H41+H42+H43+H44+H45</f>
        <v>212</v>
      </c>
      <c r="I37" s="129">
        <f>I38+I39+I40+I41+I42+I43+I44+I45</f>
        <v>95</v>
      </c>
      <c r="J37" s="129">
        <v>0</v>
      </c>
      <c r="K37" s="129">
        <v>20</v>
      </c>
      <c r="L37" s="129">
        <v>0</v>
      </c>
      <c r="M37" s="129">
        <f>M38+M39+M40+M41+M42+M43+M44+M45</f>
        <v>30</v>
      </c>
      <c r="N37" s="129">
        <f>N38+N39+N40+N41+N42+N43+N44+N45+N46</f>
        <v>137</v>
      </c>
      <c r="O37" s="129">
        <f>O38+O39+O40</f>
        <v>0</v>
      </c>
      <c r="P37" s="129">
        <f>P38+P39+P40+P41+P42+P43+P44+P45+P46</f>
        <v>20</v>
      </c>
      <c r="Q37" s="129">
        <f>Q38+Q39+Q40+Q41+Q42+Q43+Q44+Q45+Q46</f>
        <v>140</v>
      </c>
      <c r="R37" s="129">
        <f>R40</f>
        <v>0</v>
      </c>
      <c r="S37" s="89"/>
      <c r="T37" s="89"/>
      <c r="U37" s="92"/>
      <c r="V37" s="89"/>
      <c r="W37" s="92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69" ht="15" customHeight="1">
      <c r="A38" s="141" t="s">
        <v>139</v>
      </c>
      <c r="B38" s="139" t="s">
        <v>191</v>
      </c>
      <c r="C38" s="131">
        <v>2</v>
      </c>
      <c r="D38" s="131"/>
      <c r="E38" s="131">
        <v>30</v>
      </c>
      <c r="F38" s="131">
        <v>0</v>
      </c>
      <c r="G38" s="131">
        <v>30</v>
      </c>
      <c r="H38" s="131">
        <v>10</v>
      </c>
      <c r="I38" s="131">
        <v>20</v>
      </c>
      <c r="J38" s="131">
        <v>0</v>
      </c>
      <c r="K38" s="131">
        <v>0</v>
      </c>
      <c r="L38" s="131">
        <v>0</v>
      </c>
      <c r="M38" s="131">
        <v>13</v>
      </c>
      <c r="N38" s="131">
        <v>17</v>
      </c>
      <c r="O38" s="131">
        <v>0</v>
      </c>
      <c r="P38" s="131">
        <v>0</v>
      </c>
      <c r="Q38" s="131">
        <v>0</v>
      </c>
      <c r="R38" s="131">
        <v>0</v>
      </c>
      <c r="S38" s="10"/>
      <c r="T38" s="10"/>
      <c r="U38" s="15"/>
      <c r="V38" s="10"/>
      <c r="W38" s="15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</row>
    <row r="39" spans="1:69" ht="15" customHeight="1">
      <c r="A39" s="141" t="s">
        <v>140</v>
      </c>
      <c r="B39" s="139" t="s">
        <v>121</v>
      </c>
      <c r="C39" s="131">
        <v>2</v>
      </c>
      <c r="D39" s="131"/>
      <c r="E39" s="131">
        <v>51</v>
      </c>
      <c r="F39" s="131">
        <v>0</v>
      </c>
      <c r="G39" s="131">
        <v>51</v>
      </c>
      <c r="H39" s="131">
        <v>41</v>
      </c>
      <c r="I39" s="131">
        <v>10</v>
      </c>
      <c r="J39" s="131">
        <v>0</v>
      </c>
      <c r="K39" s="131">
        <v>0</v>
      </c>
      <c r="L39" s="131">
        <v>0</v>
      </c>
      <c r="M39" s="131">
        <v>17</v>
      </c>
      <c r="N39" s="131">
        <v>34</v>
      </c>
      <c r="O39" s="131">
        <v>0</v>
      </c>
      <c r="P39" s="131">
        <v>0</v>
      </c>
      <c r="Q39" s="131">
        <v>0</v>
      </c>
      <c r="R39" s="131">
        <v>0</v>
      </c>
      <c r="S39" s="10"/>
      <c r="T39" s="10"/>
      <c r="U39" s="15"/>
      <c r="V39" s="10"/>
      <c r="W39" s="15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</row>
    <row r="40" spans="1:69" ht="13.5" customHeight="1">
      <c r="A40" s="141" t="s">
        <v>141</v>
      </c>
      <c r="B40" s="139" t="s">
        <v>122</v>
      </c>
      <c r="C40" s="131">
        <v>2</v>
      </c>
      <c r="D40" s="131"/>
      <c r="E40" s="131">
        <v>46</v>
      </c>
      <c r="F40" s="131">
        <v>0</v>
      </c>
      <c r="G40" s="131">
        <v>46</v>
      </c>
      <c r="H40" s="131">
        <v>36</v>
      </c>
      <c r="I40" s="131">
        <v>10</v>
      </c>
      <c r="J40" s="131">
        <v>0</v>
      </c>
      <c r="K40" s="131">
        <v>0</v>
      </c>
      <c r="L40" s="131">
        <v>0</v>
      </c>
      <c r="M40" s="131">
        <v>0</v>
      </c>
      <c r="N40" s="131">
        <v>46</v>
      </c>
      <c r="O40" s="131">
        <v>0</v>
      </c>
      <c r="P40" s="131">
        <v>0</v>
      </c>
      <c r="Q40" s="131">
        <v>0</v>
      </c>
      <c r="R40" s="131">
        <v>0</v>
      </c>
      <c r="S40" s="10"/>
      <c r="T40" s="10"/>
      <c r="U40" s="15"/>
      <c r="V40" s="10"/>
      <c r="W40" s="15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</row>
    <row r="41" spans="1:69" ht="19.5" customHeight="1">
      <c r="A41" s="141" t="s">
        <v>142</v>
      </c>
      <c r="B41" s="139" t="s">
        <v>123</v>
      </c>
      <c r="C41" s="131">
        <v>5</v>
      </c>
      <c r="D41" s="131"/>
      <c r="E41" s="131">
        <v>32</v>
      </c>
      <c r="F41" s="131">
        <v>0</v>
      </c>
      <c r="G41" s="131">
        <v>32</v>
      </c>
      <c r="H41" s="131">
        <v>22</v>
      </c>
      <c r="I41" s="131">
        <v>10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32</v>
      </c>
      <c r="R41" s="131">
        <v>0</v>
      </c>
      <c r="S41" s="10"/>
      <c r="T41" s="10"/>
      <c r="U41" s="15"/>
      <c r="V41" s="10"/>
      <c r="W41" s="15"/>
    </row>
    <row r="42" spans="1:69" ht="27" customHeight="1">
      <c r="A42" s="141" t="s">
        <v>143</v>
      </c>
      <c r="B42" s="167" t="s">
        <v>124</v>
      </c>
      <c r="C42" s="135">
        <v>2</v>
      </c>
      <c r="D42" s="135"/>
      <c r="E42" s="135">
        <v>40</v>
      </c>
      <c r="F42" s="131">
        <v>0</v>
      </c>
      <c r="G42" s="135">
        <v>40</v>
      </c>
      <c r="H42" s="135">
        <v>21</v>
      </c>
      <c r="I42" s="135">
        <v>19</v>
      </c>
      <c r="J42" s="135">
        <v>0</v>
      </c>
      <c r="K42" s="135">
        <v>0</v>
      </c>
      <c r="L42" s="135">
        <v>0</v>
      </c>
      <c r="M42" s="135">
        <v>0</v>
      </c>
      <c r="N42" s="135">
        <v>40</v>
      </c>
      <c r="O42" s="135">
        <v>0</v>
      </c>
      <c r="P42" s="135">
        <v>0</v>
      </c>
      <c r="Q42" s="135">
        <v>0</v>
      </c>
      <c r="R42" s="135">
        <v>0</v>
      </c>
      <c r="S42" s="10"/>
      <c r="T42" s="10"/>
      <c r="U42" s="15"/>
      <c r="V42" s="10"/>
      <c r="W42" s="15"/>
    </row>
    <row r="43" spans="1:69" ht="17.25" customHeight="1">
      <c r="A43" s="141" t="s">
        <v>144</v>
      </c>
      <c r="B43" s="167" t="s">
        <v>27</v>
      </c>
      <c r="C43" s="135">
        <v>5</v>
      </c>
      <c r="D43" s="135"/>
      <c r="E43" s="135">
        <v>32</v>
      </c>
      <c r="F43" s="135">
        <v>0</v>
      </c>
      <c r="G43" s="135">
        <v>32</v>
      </c>
      <c r="H43" s="135">
        <v>24</v>
      </c>
      <c r="I43" s="135">
        <v>8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32</v>
      </c>
      <c r="R43" s="135">
        <v>0</v>
      </c>
      <c r="S43" s="10"/>
      <c r="T43" s="10"/>
      <c r="U43" s="15"/>
      <c r="V43" s="10"/>
      <c r="W43" s="15"/>
    </row>
    <row r="44" spans="1:69" ht="13.5" customHeight="1">
      <c r="A44" s="141" t="s">
        <v>145</v>
      </c>
      <c r="B44" s="139" t="s">
        <v>36</v>
      </c>
      <c r="C44" s="131">
        <v>5</v>
      </c>
      <c r="D44" s="131"/>
      <c r="E44" s="131">
        <v>40</v>
      </c>
      <c r="F44" s="131">
        <v>0</v>
      </c>
      <c r="G44" s="131">
        <v>40</v>
      </c>
      <c r="H44" s="131">
        <v>40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40</v>
      </c>
      <c r="R44" s="131">
        <v>0</v>
      </c>
      <c r="S44" s="10"/>
      <c r="T44" s="10"/>
      <c r="U44" s="15"/>
      <c r="V44" s="10"/>
      <c r="W44" s="15"/>
    </row>
    <row r="45" spans="1:69" ht="25.5" customHeight="1">
      <c r="A45" s="141" t="s">
        <v>146</v>
      </c>
      <c r="B45" s="167" t="s">
        <v>29</v>
      </c>
      <c r="C45" s="135">
        <v>5</v>
      </c>
      <c r="D45" s="135"/>
      <c r="E45" s="135">
        <v>36</v>
      </c>
      <c r="F45" s="135">
        <v>0</v>
      </c>
      <c r="G45" s="135">
        <v>36</v>
      </c>
      <c r="H45" s="135">
        <v>18</v>
      </c>
      <c r="I45" s="135">
        <v>18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36</v>
      </c>
      <c r="R45" s="135">
        <v>0</v>
      </c>
      <c r="S45" s="10"/>
      <c r="T45" s="10"/>
      <c r="U45" s="15"/>
      <c r="V45" s="10"/>
      <c r="W45" s="15"/>
    </row>
    <row r="46" spans="1:69" s="98" customFormat="1" ht="13.5" customHeight="1">
      <c r="A46" s="150"/>
      <c r="B46" s="151" t="s">
        <v>190</v>
      </c>
      <c r="C46" s="152"/>
      <c r="D46" s="152"/>
      <c r="E46" s="152">
        <v>20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52">
        <v>20</v>
      </c>
      <c r="L46" s="152">
        <v>0</v>
      </c>
      <c r="M46" s="152">
        <v>0</v>
      </c>
      <c r="N46" s="152">
        <v>0</v>
      </c>
      <c r="O46" s="152">
        <v>0</v>
      </c>
      <c r="P46" s="152">
        <v>20</v>
      </c>
      <c r="Q46" s="152">
        <v>0</v>
      </c>
      <c r="R46" s="152">
        <v>0</v>
      </c>
      <c r="S46" s="96"/>
      <c r="T46" s="96"/>
      <c r="U46" s="97"/>
      <c r="V46" s="96"/>
      <c r="W46" s="97"/>
    </row>
    <row r="47" spans="1:69" s="114" customFormat="1" ht="19.5" customHeight="1">
      <c r="A47" s="158" t="s">
        <v>147</v>
      </c>
      <c r="B47" s="159" t="s">
        <v>148</v>
      </c>
      <c r="C47" s="160"/>
      <c r="D47" s="160"/>
      <c r="E47" s="160">
        <f>E48+E54+E66+E67</f>
        <v>1980</v>
      </c>
      <c r="F47" s="160">
        <v>354</v>
      </c>
      <c r="G47" s="160">
        <f>G48+G54+G66+G67</f>
        <v>1436</v>
      </c>
      <c r="H47" s="160">
        <v>196</v>
      </c>
      <c r="I47" s="160">
        <f>I48</f>
        <v>230</v>
      </c>
      <c r="J47" s="160">
        <v>1010</v>
      </c>
      <c r="K47" s="160">
        <v>46</v>
      </c>
      <c r="L47" s="160">
        <v>72</v>
      </c>
      <c r="M47" s="160">
        <v>17</v>
      </c>
      <c r="N47" s="160">
        <v>58</v>
      </c>
      <c r="O47" s="160">
        <v>132</v>
      </c>
      <c r="P47" s="160">
        <f>P48+P54+P66</f>
        <v>437</v>
      </c>
      <c r="Q47" s="160">
        <f>Q48+Q54+Q66</f>
        <v>472</v>
      </c>
      <c r="R47" s="160">
        <f>R48+R54+R66+R67</f>
        <v>864</v>
      </c>
      <c r="S47" s="89"/>
      <c r="T47" s="89"/>
      <c r="U47" s="92"/>
      <c r="V47" s="89"/>
      <c r="W47" s="9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</row>
    <row r="48" spans="1:69" s="95" customFormat="1" ht="24.75" customHeight="1">
      <c r="A48" s="153" t="s">
        <v>149</v>
      </c>
      <c r="B48" s="154" t="s">
        <v>150</v>
      </c>
      <c r="C48" s="129"/>
      <c r="D48" s="129"/>
      <c r="E48" s="129">
        <f t="shared" ref="E48:J48" si="0">E49+E55+E60</f>
        <v>1836</v>
      </c>
      <c r="F48" s="129">
        <f t="shared" si="0"/>
        <v>354</v>
      </c>
      <c r="G48" s="129">
        <f t="shared" si="0"/>
        <v>1436</v>
      </c>
      <c r="H48" s="129">
        <f t="shared" si="0"/>
        <v>196</v>
      </c>
      <c r="I48" s="129">
        <f t="shared" si="0"/>
        <v>230</v>
      </c>
      <c r="J48" s="129">
        <f t="shared" si="0"/>
        <v>1010</v>
      </c>
      <c r="K48" s="129">
        <v>46</v>
      </c>
      <c r="L48" s="129">
        <v>72</v>
      </c>
      <c r="M48" s="129">
        <v>17</v>
      </c>
      <c r="N48" s="129">
        <v>58</v>
      </c>
      <c r="O48" s="129">
        <v>132</v>
      </c>
      <c r="P48" s="129">
        <f>P49+P55+P60</f>
        <v>419</v>
      </c>
      <c r="Q48" s="129">
        <f>Q49+Q55+Q60</f>
        <v>436</v>
      </c>
      <c r="R48" s="129">
        <f>R49+R55+R60</f>
        <v>774</v>
      </c>
      <c r="S48" s="89"/>
      <c r="T48" s="89"/>
      <c r="U48" s="92"/>
      <c r="V48" s="89"/>
      <c r="W48" s="92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</row>
    <row r="49" spans="1:69" s="95" customFormat="1" ht="28.5" customHeight="1">
      <c r="A49" s="153" t="s">
        <v>12</v>
      </c>
      <c r="B49" s="154" t="s">
        <v>154</v>
      </c>
      <c r="C49" s="164"/>
      <c r="D49" s="164">
        <v>4</v>
      </c>
      <c r="E49" s="164">
        <f>E50+E51+E52+E53</f>
        <v>526</v>
      </c>
      <c r="F49" s="164">
        <v>96</v>
      </c>
      <c r="G49" s="164">
        <f>G50+G51+G52+G53</f>
        <v>430</v>
      </c>
      <c r="H49" s="164">
        <v>60</v>
      </c>
      <c r="I49" s="164">
        <v>60</v>
      </c>
      <c r="J49" s="164">
        <f>J51+J52</f>
        <v>310</v>
      </c>
      <c r="K49" s="164">
        <v>0</v>
      </c>
      <c r="L49" s="164">
        <v>0</v>
      </c>
      <c r="M49" s="164">
        <v>17</v>
      </c>
      <c r="N49" s="164">
        <v>58</v>
      </c>
      <c r="O49" s="164">
        <v>132</v>
      </c>
      <c r="P49" s="164">
        <f>P50+P51+P52+P53</f>
        <v>319</v>
      </c>
      <c r="Q49" s="164">
        <v>0</v>
      </c>
      <c r="R49" s="164">
        <v>0</v>
      </c>
      <c r="S49" s="89"/>
      <c r="T49" s="89"/>
      <c r="U49" s="92"/>
      <c r="V49" s="89"/>
      <c r="W49" s="92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</row>
    <row r="50" spans="1:69" ht="27.75" customHeight="1">
      <c r="A50" s="141" t="s">
        <v>155</v>
      </c>
      <c r="B50" s="139" t="s">
        <v>156</v>
      </c>
      <c r="C50" s="131">
        <v>2</v>
      </c>
      <c r="D50" s="131">
        <v>4</v>
      </c>
      <c r="E50" s="135">
        <v>120</v>
      </c>
      <c r="F50" s="135">
        <v>0</v>
      </c>
      <c r="G50" s="135">
        <f>M50+N50+O50+P50</f>
        <v>120</v>
      </c>
      <c r="H50" s="135">
        <v>60</v>
      </c>
      <c r="I50" s="135">
        <v>60</v>
      </c>
      <c r="J50" s="135">
        <v>0</v>
      </c>
      <c r="K50" s="135">
        <v>0</v>
      </c>
      <c r="L50" s="135">
        <v>0</v>
      </c>
      <c r="M50" s="135">
        <v>17</v>
      </c>
      <c r="N50" s="135">
        <v>18</v>
      </c>
      <c r="O50" s="135">
        <v>60</v>
      </c>
      <c r="P50" s="135">
        <v>25</v>
      </c>
      <c r="Q50" s="135">
        <v>0</v>
      </c>
      <c r="R50" s="135">
        <v>0</v>
      </c>
      <c r="S50" s="88"/>
      <c r="T50" s="88"/>
      <c r="U50" s="92"/>
      <c r="V50" s="88"/>
      <c r="W50" s="15"/>
    </row>
    <row r="51" spans="1:69" ht="18" customHeight="1">
      <c r="A51" s="141" t="s">
        <v>40</v>
      </c>
      <c r="B51" s="139" t="s">
        <v>157</v>
      </c>
      <c r="C51" s="131"/>
      <c r="D51" s="131">
        <v>4</v>
      </c>
      <c r="E51" s="135">
        <v>130</v>
      </c>
      <c r="F51" s="135">
        <v>0</v>
      </c>
      <c r="G51" s="135">
        <f>M51+N51+O51+P51</f>
        <v>130</v>
      </c>
      <c r="H51" s="135">
        <v>0</v>
      </c>
      <c r="I51" s="135">
        <v>0</v>
      </c>
      <c r="J51" s="135">
        <v>130</v>
      </c>
      <c r="K51" s="135">
        <v>0</v>
      </c>
      <c r="L51" s="135">
        <v>0</v>
      </c>
      <c r="M51" s="135">
        <v>0</v>
      </c>
      <c r="N51" s="135">
        <v>40</v>
      </c>
      <c r="O51" s="135">
        <v>60</v>
      </c>
      <c r="P51" s="135">
        <v>30</v>
      </c>
      <c r="Q51" s="135">
        <v>0</v>
      </c>
      <c r="R51" s="135">
        <v>0</v>
      </c>
      <c r="S51" s="88"/>
      <c r="T51" s="88"/>
      <c r="U51" s="92"/>
      <c r="V51" s="88"/>
      <c r="W51" s="15"/>
    </row>
    <row r="52" spans="1:69" ht="19.5" customHeight="1">
      <c r="A52" s="141" t="s">
        <v>39</v>
      </c>
      <c r="B52" s="139" t="s">
        <v>158</v>
      </c>
      <c r="C52" s="131">
        <v>4</v>
      </c>
      <c r="D52" s="131"/>
      <c r="E52" s="135">
        <v>180</v>
      </c>
      <c r="F52" s="135">
        <v>0</v>
      </c>
      <c r="G52" s="135">
        <v>180</v>
      </c>
      <c r="H52" s="135">
        <v>0</v>
      </c>
      <c r="I52" s="135">
        <v>0</v>
      </c>
      <c r="J52" s="135">
        <v>180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180</v>
      </c>
      <c r="Q52" s="135">
        <v>0</v>
      </c>
      <c r="R52" s="135">
        <v>0</v>
      </c>
      <c r="S52" s="88"/>
      <c r="T52" s="88"/>
      <c r="U52" s="92"/>
      <c r="V52" s="88"/>
      <c r="W52" s="15"/>
    </row>
    <row r="53" spans="1:69" s="98" customFormat="1" ht="15.75" customHeight="1">
      <c r="A53" s="150"/>
      <c r="B53" s="151" t="s">
        <v>172</v>
      </c>
      <c r="C53" s="152"/>
      <c r="D53" s="152"/>
      <c r="E53" s="144">
        <v>96</v>
      </c>
      <c r="F53" s="144">
        <v>96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12</v>
      </c>
      <c r="P53" s="144">
        <v>84</v>
      </c>
      <c r="Q53" s="144">
        <v>0</v>
      </c>
      <c r="R53" s="144">
        <v>0</v>
      </c>
      <c r="S53" s="115"/>
      <c r="T53" s="115"/>
      <c r="U53" s="102"/>
      <c r="V53" s="115"/>
      <c r="W53" s="97"/>
    </row>
    <row r="54" spans="1:69" s="124" customFormat="1" ht="30.75" customHeight="1">
      <c r="A54" s="161" t="s">
        <v>166</v>
      </c>
      <c r="B54" s="162" t="s">
        <v>167</v>
      </c>
      <c r="C54" s="163"/>
      <c r="D54" s="163">
        <v>4</v>
      </c>
      <c r="E54" s="163">
        <v>18</v>
      </c>
      <c r="F54" s="163"/>
      <c r="G54" s="163">
        <v>0</v>
      </c>
      <c r="H54" s="163"/>
      <c r="I54" s="163"/>
      <c r="J54" s="163"/>
      <c r="K54" s="163"/>
      <c r="L54" s="163">
        <v>18</v>
      </c>
      <c r="M54" s="163"/>
      <c r="N54" s="163"/>
      <c r="O54" s="163"/>
      <c r="P54" s="163">
        <v>18</v>
      </c>
      <c r="Q54" s="163"/>
      <c r="R54" s="163"/>
      <c r="S54" s="107"/>
      <c r="T54" s="107"/>
      <c r="U54" s="108"/>
      <c r="V54" s="107"/>
      <c r="W54" s="108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</row>
    <row r="55" spans="1:69" s="116" customFormat="1" ht="27.75" customHeight="1">
      <c r="A55" s="186" t="s">
        <v>17</v>
      </c>
      <c r="B55" s="187" t="s">
        <v>159</v>
      </c>
      <c r="C55" s="164"/>
      <c r="D55" s="164">
        <v>5</v>
      </c>
      <c r="E55" s="164">
        <f>E59+E58+E57+E56</f>
        <v>692</v>
      </c>
      <c r="F55" s="164">
        <v>136</v>
      </c>
      <c r="G55" s="164">
        <f>G56+G57+G58+G59</f>
        <v>556</v>
      </c>
      <c r="H55" s="164">
        <v>80</v>
      </c>
      <c r="I55" s="164">
        <v>100</v>
      </c>
      <c r="J55" s="164">
        <f>J56+J57+J58</f>
        <v>376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100</v>
      </c>
      <c r="Q55" s="164">
        <f>Q56+Q57+Q58+Q59</f>
        <v>316</v>
      </c>
      <c r="R55" s="164">
        <f>R56+R57+R58+R59</f>
        <v>276</v>
      </c>
      <c r="S55" s="117"/>
      <c r="T55" s="117"/>
      <c r="U55" s="117"/>
      <c r="V55" s="117"/>
      <c r="W55" s="117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</row>
    <row r="56" spans="1:69" s="106" customFormat="1" ht="30" customHeight="1">
      <c r="A56" s="136" t="s">
        <v>18</v>
      </c>
      <c r="B56" s="167" t="s">
        <v>160</v>
      </c>
      <c r="C56" s="135"/>
      <c r="D56" s="135">
        <v>5</v>
      </c>
      <c r="E56" s="135">
        <v>180</v>
      </c>
      <c r="F56" s="135">
        <v>0</v>
      </c>
      <c r="G56" s="135">
        <v>180</v>
      </c>
      <c r="H56" s="135">
        <v>80</v>
      </c>
      <c r="I56" s="135">
        <v>100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34</v>
      </c>
      <c r="Q56" s="135">
        <v>146</v>
      </c>
      <c r="R56" s="135">
        <v>0</v>
      </c>
      <c r="S56" s="119"/>
      <c r="T56" s="119"/>
      <c r="U56" s="117"/>
      <c r="V56" s="119"/>
      <c r="W56" s="117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</row>
    <row r="57" spans="1:69" ht="13.5" customHeight="1">
      <c r="A57" s="141" t="s">
        <v>42</v>
      </c>
      <c r="B57" s="139" t="s">
        <v>157</v>
      </c>
      <c r="C57" s="131"/>
      <c r="D57" s="131">
        <v>5</v>
      </c>
      <c r="E57" s="131">
        <v>160</v>
      </c>
      <c r="F57" s="131">
        <v>0</v>
      </c>
      <c r="G57" s="131">
        <v>160</v>
      </c>
      <c r="H57" s="131">
        <v>0</v>
      </c>
      <c r="I57" s="131">
        <v>0</v>
      </c>
      <c r="J57" s="131">
        <v>160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30</v>
      </c>
      <c r="Q57" s="131">
        <v>130</v>
      </c>
      <c r="R57" s="131">
        <v>0</v>
      </c>
      <c r="S57" s="88"/>
      <c r="T57" s="88"/>
      <c r="U57" s="92"/>
      <c r="V57" s="88"/>
      <c r="W57" s="92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</row>
    <row r="58" spans="1:69" ht="13.5" customHeight="1">
      <c r="A58" s="141" t="s">
        <v>20</v>
      </c>
      <c r="B58" s="139" t="s">
        <v>158</v>
      </c>
      <c r="C58" s="131"/>
      <c r="D58" s="131"/>
      <c r="E58" s="131">
        <v>216</v>
      </c>
      <c r="F58" s="131">
        <v>0</v>
      </c>
      <c r="G58" s="131">
        <v>216</v>
      </c>
      <c r="H58" s="131">
        <v>0</v>
      </c>
      <c r="I58" s="131">
        <v>0</v>
      </c>
      <c r="J58" s="131">
        <v>216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216</v>
      </c>
      <c r="S58" s="88"/>
      <c r="T58" s="88"/>
      <c r="U58" s="92"/>
      <c r="V58" s="88"/>
      <c r="W58" s="92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</row>
    <row r="59" spans="1:69" s="98" customFormat="1" ht="18" customHeight="1">
      <c r="A59" s="150"/>
      <c r="B59" s="151" t="s">
        <v>172</v>
      </c>
      <c r="C59" s="152"/>
      <c r="D59" s="152"/>
      <c r="E59" s="144">
        <v>136</v>
      </c>
      <c r="F59" s="144">
        <v>136</v>
      </c>
      <c r="G59" s="144">
        <v>0</v>
      </c>
      <c r="H59" s="144">
        <v>0</v>
      </c>
      <c r="I59" s="144">
        <v>0</v>
      </c>
      <c r="J59" s="144">
        <v>0</v>
      </c>
      <c r="K59" s="144">
        <v>0</v>
      </c>
      <c r="L59" s="144">
        <v>0</v>
      </c>
      <c r="M59" s="144">
        <v>0</v>
      </c>
      <c r="N59" s="144">
        <v>0</v>
      </c>
      <c r="O59" s="144">
        <v>0</v>
      </c>
      <c r="P59" s="144">
        <v>36</v>
      </c>
      <c r="Q59" s="144">
        <v>40</v>
      </c>
      <c r="R59" s="144">
        <v>60</v>
      </c>
      <c r="S59" s="115"/>
      <c r="T59" s="115"/>
      <c r="U59" s="102"/>
      <c r="V59" s="115"/>
      <c r="W59" s="102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</row>
    <row r="60" spans="1:69" s="95" customFormat="1" ht="27.75" customHeight="1">
      <c r="A60" s="153" t="s">
        <v>161</v>
      </c>
      <c r="B60" s="154" t="s">
        <v>41</v>
      </c>
      <c r="C60" s="129"/>
      <c r="D60" s="129">
        <v>6</v>
      </c>
      <c r="E60" s="129">
        <f>E65+E64+E63+E62+E61</f>
        <v>618</v>
      </c>
      <c r="F60" s="129">
        <v>122</v>
      </c>
      <c r="G60" s="129">
        <f>G61+G62+G63+G64+G65</f>
        <v>450</v>
      </c>
      <c r="H60" s="129">
        <v>56</v>
      </c>
      <c r="I60" s="129">
        <v>70</v>
      </c>
      <c r="J60" s="129">
        <f>J61+J62+J63+J64</f>
        <v>324</v>
      </c>
      <c r="K60" s="129">
        <v>46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f>Q61+Q62+Q63+Q64+Q65</f>
        <v>120</v>
      </c>
      <c r="R60" s="129">
        <f>R61+R62+R63+R64+R65</f>
        <v>498</v>
      </c>
      <c r="S60" s="89"/>
      <c r="T60" s="89"/>
      <c r="U60" s="92"/>
      <c r="V60" s="89"/>
      <c r="W60" s="92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</row>
    <row r="61" spans="1:69" ht="24.75" customHeight="1">
      <c r="A61" s="166" t="s">
        <v>162</v>
      </c>
      <c r="B61" s="167" t="s">
        <v>163</v>
      </c>
      <c r="C61" s="131">
        <v>5</v>
      </c>
      <c r="D61" s="131">
        <v>6</v>
      </c>
      <c r="E61" s="131">
        <v>126</v>
      </c>
      <c r="F61" s="131">
        <v>0</v>
      </c>
      <c r="G61" s="131">
        <v>126</v>
      </c>
      <c r="H61" s="131">
        <v>56</v>
      </c>
      <c r="I61" s="131">
        <v>70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>
        <v>40</v>
      </c>
      <c r="R61" s="131">
        <v>86</v>
      </c>
      <c r="S61" s="121"/>
      <c r="T61" s="121"/>
      <c r="U61" s="121"/>
      <c r="V61" s="121"/>
      <c r="W61" s="12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</row>
    <row r="62" spans="1:69" s="122" customFormat="1" ht="13.5" customHeight="1">
      <c r="A62" s="166" t="s">
        <v>164</v>
      </c>
      <c r="B62" s="168" t="s">
        <v>157</v>
      </c>
      <c r="C62" s="169"/>
      <c r="D62" s="169">
        <v>6</v>
      </c>
      <c r="E62" s="131">
        <v>108</v>
      </c>
      <c r="F62" s="131">
        <v>0</v>
      </c>
      <c r="G62" s="131">
        <v>108</v>
      </c>
      <c r="H62" s="131">
        <v>0</v>
      </c>
      <c r="I62" s="131">
        <v>0</v>
      </c>
      <c r="J62" s="131">
        <v>108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108</v>
      </c>
      <c r="S62" s="80"/>
      <c r="T62" s="80"/>
      <c r="U62" s="80"/>
      <c r="V62" s="80"/>
      <c r="W62" s="80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</row>
    <row r="63" spans="1:69" ht="16.5" customHeight="1">
      <c r="A63" s="166" t="s">
        <v>165</v>
      </c>
      <c r="B63" s="167" t="s">
        <v>158</v>
      </c>
      <c r="C63" s="135">
        <v>6</v>
      </c>
      <c r="D63" s="135"/>
      <c r="E63" s="135">
        <v>216</v>
      </c>
      <c r="F63" s="131">
        <v>0</v>
      </c>
      <c r="G63" s="135">
        <v>216</v>
      </c>
      <c r="H63" s="135">
        <v>0</v>
      </c>
      <c r="I63" s="135">
        <v>0</v>
      </c>
      <c r="J63" s="135">
        <v>216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216</v>
      </c>
      <c r="S63" s="10"/>
      <c r="T63" s="10"/>
      <c r="U63" s="15"/>
      <c r="V63" s="10"/>
      <c r="W63" s="15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</row>
    <row r="64" spans="1:69" s="98" customFormat="1" ht="15" customHeight="1">
      <c r="A64" s="170"/>
      <c r="B64" s="171" t="s">
        <v>190</v>
      </c>
      <c r="C64" s="144"/>
      <c r="D64" s="144"/>
      <c r="E64" s="144">
        <v>46</v>
      </c>
      <c r="F64" s="152">
        <v>0</v>
      </c>
      <c r="G64" s="144">
        <v>0</v>
      </c>
      <c r="H64" s="144">
        <v>0</v>
      </c>
      <c r="I64" s="144">
        <v>0</v>
      </c>
      <c r="J64" s="144">
        <v>0</v>
      </c>
      <c r="K64" s="144">
        <v>46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4">
        <v>20</v>
      </c>
      <c r="R64" s="144">
        <v>26</v>
      </c>
      <c r="S64" s="96"/>
      <c r="T64" s="96"/>
      <c r="U64" s="97"/>
      <c r="V64" s="96"/>
      <c r="W64" s="97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</row>
    <row r="65" spans="1:69" s="98" customFormat="1" ht="18" customHeight="1">
      <c r="A65" s="170"/>
      <c r="B65" s="171" t="s">
        <v>172</v>
      </c>
      <c r="C65" s="144"/>
      <c r="D65" s="144"/>
      <c r="E65" s="144">
        <v>122</v>
      </c>
      <c r="F65" s="152">
        <v>122</v>
      </c>
      <c r="G65" s="144">
        <v>0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144">
        <v>0</v>
      </c>
      <c r="P65" s="144">
        <v>0</v>
      </c>
      <c r="Q65" s="144">
        <v>60</v>
      </c>
      <c r="R65" s="144">
        <v>62</v>
      </c>
      <c r="S65" s="96"/>
      <c r="T65" s="96"/>
      <c r="U65" s="97"/>
      <c r="V65" s="96"/>
      <c r="W65" s="97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</row>
    <row r="66" spans="1:69" s="101" customFormat="1" ht="24" customHeight="1">
      <c r="A66" s="188" t="s">
        <v>169</v>
      </c>
      <c r="B66" s="156" t="s">
        <v>170</v>
      </c>
      <c r="C66" s="157"/>
      <c r="D66" s="157" t="s">
        <v>192</v>
      </c>
      <c r="E66" s="157">
        <v>54</v>
      </c>
      <c r="F66" s="157"/>
      <c r="G66" s="157"/>
      <c r="H66" s="157"/>
      <c r="I66" s="157"/>
      <c r="J66" s="157"/>
      <c r="K66" s="157"/>
      <c r="L66" s="157">
        <v>54</v>
      </c>
      <c r="M66" s="157"/>
      <c r="N66" s="157"/>
      <c r="O66" s="157"/>
      <c r="P66" s="157"/>
      <c r="Q66" s="157">
        <v>36</v>
      </c>
      <c r="R66" s="157">
        <v>18</v>
      </c>
      <c r="S66" s="103"/>
      <c r="T66" s="103"/>
      <c r="U66" s="102"/>
      <c r="V66" s="103"/>
      <c r="W66" s="102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</row>
    <row r="67" spans="1:69" s="123" customFormat="1" ht="51" customHeight="1">
      <c r="A67" s="172" t="s">
        <v>171</v>
      </c>
      <c r="B67" s="173" t="s">
        <v>193</v>
      </c>
      <c r="C67" s="174"/>
      <c r="D67" s="175">
        <v>6</v>
      </c>
      <c r="E67" s="174">
        <v>72</v>
      </c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5">
        <v>72</v>
      </c>
      <c r="S67" s="119"/>
      <c r="T67" s="119"/>
      <c r="U67" s="117"/>
      <c r="V67" s="119"/>
      <c r="W67" s="117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</row>
    <row r="68" spans="1:69" ht="12" customHeight="1">
      <c r="A68" s="166"/>
      <c r="B68" s="171" t="s">
        <v>172</v>
      </c>
      <c r="C68" s="131"/>
      <c r="D68" s="131"/>
      <c r="E68" s="131"/>
      <c r="F68" s="131">
        <v>356</v>
      </c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0"/>
      <c r="T68" s="10"/>
      <c r="U68" s="15"/>
      <c r="V68" s="10"/>
      <c r="W68" s="15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</row>
    <row r="69" spans="1:69" s="17" customFormat="1" ht="12" customHeight="1">
      <c r="A69" s="176"/>
      <c r="B69" s="177" t="s">
        <v>173</v>
      </c>
      <c r="C69" s="126"/>
      <c r="D69" s="126"/>
      <c r="E69" s="126">
        <v>4428</v>
      </c>
      <c r="F69" s="126">
        <v>354</v>
      </c>
      <c r="G69" s="126">
        <v>3792</v>
      </c>
      <c r="H69" s="126">
        <v>2254</v>
      </c>
      <c r="I69" s="126">
        <v>528</v>
      </c>
      <c r="J69" s="126">
        <v>1010</v>
      </c>
      <c r="K69" s="126">
        <v>102</v>
      </c>
      <c r="L69" s="126">
        <v>108</v>
      </c>
      <c r="M69" s="126">
        <v>612</v>
      </c>
      <c r="N69" s="126">
        <v>828</v>
      </c>
      <c r="O69" s="126">
        <v>612</v>
      </c>
      <c r="P69" s="126">
        <v>900</v>
      </c>
      <c r="Q69" s="126">
        <v>612</v>
      </c>
      <c r="R69" s="126">
        <v>864</v>
      </c>
      <c r="S69" s="16"/>
      <c r="T69" s="16"/>
      <c r="U69" s="15"/>
      <c r="V69" s="16"/>
      <c r="W69" s="15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</row>
    <row r="70" spans="1:69" ht="12" customHeight="1">
      <c r="A70" s="166"/>
      <c r="B70" s="178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0"/>
      <c r="T70" s="10"/>
      <c r="U70" s="15"/>
      <c r="V70" s="10"/>
      <c r="W70" s="15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</row>
    <row r="71" spans="1:69" ht="36" customHeight="1">
      <c r="A71" s="231" t="s">
        <v>179</v>
      </c>
      <c r="B71" s="232"/>
      <c r="C71" s="232"/>
      <c r="D71" s="232"/>
      <c r="E71" s="232"/>
      <c r="F71" s="233"/>
      <c r="G71" s="220" t="s">
        <v>22</v>
      </c>
      <c r="H71" s="79" t="s">
        <v>174</v>
      </c>
      <c r="I71" s="179">
        <f>M71+N71+O71+P71+Q71+R71</f>
        <v>2782</v>
      </c>
      <c r="J71" s="179"/>
      <c r="K71" s="179"/>
      <c r="L71" s="179"/>
      <c r="M71" s="179">
        <v>612</v>
      </c>
      <c r="N71" s="179">
        <v>752</v>
      </c>
      <c r="O71" s="179">
        <v>540</v>
      </c>
      <c r="P71" s="179">
        <v>466</v>
      </c>
      <c r="Q71" s="179">
        <v>326</v>
      </c>
      <c r="R71" s="179">
        <v>86</v>
      </c>
      <c r="S71" s="10"/>
      <c r="T71" s="10"/>
      <c r="U71" s="15"/>
      <c r="V71" s="10"/>
      <c r="W71" s="15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</row>
    <row r="72" spans="1:69" ht="36" customHeight="1">
      <c r="A72" s="234"/>
      <c r="B72" s="235"/>
      <c r="C72" s="235"/>
      <c r="D72" s="235"/>
      <c r="E72" s="235"/>
      <c r="F72" s="236"/>
      <c r="G72" s="221"/>
      <c r="H72" s="79" t="s">
        <v>175</v>
      </c>
      <c r="I72" s="179">
        <f>N72+O72+P72+Q72+R72</f>
        <v>398</v>
      </c>
      <c r="J72" s="179"/>
      <c r="K72" s="179"/>
      <c r="L72" s="179"/>
      <c r="M72" s="179">
        <v>0</v>
      </c>
      <c r="N72" s="179">
        <v>40</v>
      </c>
      <c r="O72" s="179">
        <v>60</v>
      </c>
      <c r="P72" s="179">
        <v>60</v>
      </c>
      <c r="Q72" s="179">
        <v>130</v>
      </c>
      <c r="R72" s="179">
        <v>108</v>
      </c>
      <c r="S72" s="16"/>
      <c r="T72" s="16"/>
      <c r="U72" s="15"/>
      <c r="V72" s="16"/>
      <c r="W72" s="15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</row>
    <row r="73" spans="1:69" ht="37.5" customHeight="1">
      <c r="A73" s="234"/>
      <c r="B73" s="235"/>
      <c r="C73" s="235"/>
      <c r="D73" s="235"/>
      <c r="E73" s="235"/>
      <c r="F73" s="236"/>
      <c r="G73" s="221"/>
      <c r="H73" s="79" t="s">
        <v>176</v>
      </c>
      <c r="I73" s="179">
        <v>612</v>
      </c>
      <c r="J73" s="179"/>
      <c r="K73" s="179"/>
      <c r="L73" s="179"/>
      <c r="M73" s="179">
        <v>0</v>
      </c>
      <c r="N73" s="179">
        <v>0</v>
      </c>
      <c r="O73" s="179">
        <v>0</v>
      </c>
      <c r="P73" s="179">
        <v>180</v>
      </c>
      <c r="Q73" s="179">
        <v>0</v>
      </c>
      <c r="R73" s="179">
        <v>432</v>
      </c>
      <c r="S73" s="16"/>
      <c r="T73" s="16"/>
      <c r="U73" s="15"/>
      <c r="V73" s="16"/>
      <c r="W73" s="15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</row>
    <row r="74" spans="1:69" ht="27.75" customHeight="1">
      <c r="A74" s="234"/>
      <c r="B74" s="235"/>
      <c r="C74" s="235"/>
      <c r="D74" s="235"/>
      <c r="E74" s="235"/>
      <c r="F74" s="236"/>
      <c r="G74" s="221"/>
      <c r="H74" s="78" t="s">
        <v>177</v>
      </c>
      <c r="I74" s="179">
        <v>10</v>
      </c>
      <c r="J74" s="179"/>
      <c r="K74" s="179"/>
      <c r="L74" s="179"/>
      <c r="M74" s="179"/>
      <c r="N74" s="179"/>
      <c r="O74" s="179"/>
      <c r="P74" s="179">
        <v>5</v>
      </c>
      <c r="Q74" s="179">
        <v>2</v>
      </c>
      <c r="R74" s="179">
        <v>3</v>
      </c>
      <c r="S74" s="16"/>
      <c r="T74" s="16"/>
      <c r="U74" s="15"/>
      <c r="V74" s="16"/>
      <c r="W74" s="15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</row>
    <row r="75" spans="1:69" ht="31.5" customHeight="1">
      <c r="A75" s="237"/>
      <c r="B75" s="238"/>
      <c r="C75" s="238"/>
      <c r="D75" s="238"/>
      <c r="E75" s="238"/>
      <c r="F75" s="239"/>
      <c r="G75" s="222"/>
      <c r="H75" s="78" t="s">
        <v>178</v>
      </c>
      <c r="I75" s="179">
        <v>37</v>
      </c>
      <c r="J75" s="179"/>
      <c r="K75" s="179"/>
      <c r="L75" s="179"/>
      <c r="M75" s="179">
        <v>3</v>
      </c>
      <c r="N75" s="179">
        <v>11</v>
      </c>
      <c r="O75" s="179">
        <v>3</v>
      </c>
      <c r="P75" s="179">
        <v>9</v>
      </c>
      <c r="Q75" s="179">
        <v>5</v>
      </c>
      <c r="R75" s="179">
        <v>6</v>
      </c>
      <c r="S75" s="15"/>
      <c r="T75" s="15"/>
      <c r="U75" s="15"/>
      <c r="V75" s="15"/>
      <c r="W75" s="15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</row>
    <row r="76" spans="1:69">
      <c r="A76" s="77"/>
      <c r="B76" s="77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</row>
    <row r="77" spans="1:69">
      <c r="A77" s="77"/>
      <c r="B77" s="77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</row>
    <row r="78" spans="1:69">
      <c r="A78" s="77"/>
      <c r="B78" s="77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</row>
    <row r="79" spans="1:69">
      <c r="A79" s="77"/>
      <c r="B79" s="77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</row>
    <row r="80" spans="1:69">
      <c r="A80" s="77"/>
      <c r="B80" s="77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</row>
    <row r="81" spans="1:69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</row>
    <row r="82" spans="1:69"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</row>
    <row r="83" spans="1:69"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</row>
  </sheetData>
  <mergeCells count="33">
    <mergeCell ref="G71:G75"/>
    <mergeCell ref="K4:K7"/>
    <mergeCell ref="D5:D7"/>
    <mergeCell ref="A2:A7"/>
    <mergeCell ref="L4:L7"/>
    <mergeCell ref="C5:C7"/>
    <mergeCell ref="H4:I5"/>
    <mergeCell ref="H6:H7"/>
    <mergeCell ref="I6:I7"/>
    <mergeCell ref="A36:B36"/>
    <mergeCell ref="A71:F75"/>
    <mergeCell ref="M3:N3"/>
    <mergeCell ref="A1:R1"/>
    <mergeCell ref="A11:B11"/>
    <mergeCell ref="O3:P3"/>
    <mergeCell ref="E2:L2"/>
    <mergeCell ref="M2:R2"/>
    <mergeCell ref="G3:L3"/>
    <mergeCell ref="C2:D4"/>
    <mergeCell ref="Q3:R3"/>
    <mergeCell ref="A10:B10"/>
    <mergeCell ref="E3:E7"/>
    <mergeCell ref="F3:F7"/>
    <mergeCell ref="G4:G7"/>
    <mergeCell ref="J4:J7"/>
    <mergeCell ref="B2:B7"/>
    <mergeCell ref="A9:B9"/>
    <mergeCell ref="R4:R6"/>
    <mergeCell ref="M4:M6"/>
    <mergeCell ref="N4:N6"/>
    <mergeCell ref="O4:O6"/>
    <mergeCell ref="P4:P6"/>
    <mergeCell ref="Q4:Q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4"/>
  <sheetViews>
    <sheetView topLeftCell="A4" zoomScale="120" zoomScaleNormal="120" workbookViewId="0">
      <selection activeCell="I27" sqref="I27"/>
    </sheetView>
  </sheetViews>
  <sheetFormatPr defaultRowHeight="15"/>
  <cols>
    <col min="1" max="1" width="2.140625" style="2" bestFit="1" customWidth="1"/>
    <col min="2" max="2" width="14.42578125" style="2" bestFit="1" customWidth="1"/>
    <col min="3" max="3" width="18" style="2" customWidth="1"/>
    <col min="4" max="47" width="2.28515625" style="29" customWidth="1"/>
    <col min="48" max="48" width="4" style="29" customWidth="1"/>
    <col min="49" max="16384" width="9.140625" style="2"/>
  </cols>
  <sheetData>
    <row r="1" spans="1:48" ht="12" customHeight="1">
      <c r="C1" s="2" t="s">
        <v>45</v>
      </c>
    </row>
    <row r="2" spans="1:48" ht="12" customHeight="1"/>
    <row r="3" spans="1:48" ht="12" customHeight="1">
      <c r="A3" s="251" t="s">
        <v>46</v>
      </c>
      <c r="B3" s="252" t="s">
        <v>47</v>
      </c>
      <c r="C3" s="253" t="s">
        <v>1</v>
      </c>
      <c r="D3" s="250" t="s">
        <v>48</v>
      </c>
      <c r="E3" s="250"/>
      <c r="F3" s="250"/>
      <c r="G3" s="250"/>
      <c r="H3" s="250"/>
      <c r="I3" s="250" t="s">
        <v>49</v>
      </c>
      <c r="J3" s="250"/>
      <c r="K3" s="250"/>
      <c r="L3" s="250"/>
      <c r="M3" s="250" t="s">
        <v>50</v>
      </c>
      <c r="N3" s="250"/>
      <c r="O3" s="250"/>
      <c r="P3" s="250"/>
      <c r="Q3" s="250" t="s">
        <v>51</v>
      </c>
      <c r="R3" s="250"/>
      <c r="S3" s="250"/>
      <c r="T3" s="250"/>
      <c r="U3" s="250"/>
      <c r="V3" s="250" t="s">
        <v>52</v>
      </c>
      <c r="W3" s="250"/>
      <c r="X3" s="250"/>
      <c r="Y3" s="250"/>
      <c r="Z3" s="250" t="s">
        <v>53</v>
      </c>
      <c r="AA3" s="250"/>
      <c r="AB3" s="250"/>
      <c r="AC3" s="250"/>
      <c r="AD3" s="250" t="s">
        <v>54</v>
      </c>
      <c r="AE3" s="250"/>
      <c r="AF3" s="250"/>
      <c r="AG3" s="250"/>
      <c r="AH3" s="250"/>
      <c r="AI3" s="250" t="s">
        <v>55</v>
      </c>
      <c r="AJ3" s="250"/>
      <c r="AK3" s="250"/>
      <c r="AL3" s="250"/>
      <c r="AM3" s="250" t="s">
        <v>56</v>
      </c>
      <c r="AN3" s="250"/>
      <c r="AO3" s="250"/>
      <c r="AP3" s="250"/>
      <c r="AQ3" s="250" t="s">
        <v>57</v>
      </c>
      <c r="AR3" s="250"/>
      <c r="AS3" s="250"/>
      <c r="AT3" s="250"/>
      <c r="AU3" s="250"/>
      <c r="AV3" s="256" t="s">
        <v>58</v>
      </c>
    </row>
    <row r="4" spans="1:48" ht="12" customHeight="1">
      <c r="A4" s="251"/>
      <c r="B4" s="252"/>
      <c r="C4" s="254"/>
      <c r="D4" s="30">
        <v>1</v>
      </c>
      <c r="E4" s="30">
        <v>8</v>
      </c>
      <c r="F4" s="30">
        <v>15</v>
      </c>
      <c r="G4" s="30">
        <v>88</v>
      </c>
      <c r="H4" s="30">
        <v>29</v>
      </c>
      <c r="I4" s="30">
        <v>6</v>
      </c>
      <c r="J4" s="30">
        <v>13</v>
      </c>
      <c r="K4" s="30">
        <v>20</v>
      </c>
      <c r="L4" s="30">
        <v>27</v>
      </c>
      <c r="M4" s="30">
        <v>3</v>
      </c>
      <c r="N4" s="30">
        <v>10</v>
      </c>
      <c r="O4" s="30">
        <v>17</v>
      </c>
      <c r="P4" s="30">
        <v>24</v>
      </c>
      <c r="Q4" s="30">
        <v>1</v>
      </c>
      <c r="R4" s="30">
        <v>8</v>
      </c>
      <c r="S4" s="30">
        <v>15</v>
      </c>
      <c r="T4" s="30">
        <v>22</v>
      </c>
      <c r="U4" s="30">
        <v>29</v>
      </c>
      <c r="V4" s="30">
        <v>5</v>
      </c>
      <c r="W4" s="30">
        <v>12</v>
      </c>
      <c r="X4" s="30">
        <v>19</v>
      </c>
      <c r="Y4" s="30">
        <v>26</v>
      </c>
      <c r="Z4" s="30">
        <v>2</v>
      </c>
      <c r="AA4" s="30">
        <v>9</v>
      </c>
      <c r="AB4" s="30">
        <v>16</v>
      </c>
      <c r="AC4" s="30">
        <v>23</v>
      </c>
      <c r="AD4" s="30">
        <v>2</v>
      </c>
      <c r="AE4" s="30">
        <v>9</v>
      </c>
      <c r="AF4" s="30">
        <v>16</v>
      </c>
      <c r="AG4" s="30">
        <v>23</v>
      </c>
      <c r="AH4" s="30">
        <v>30</v>
      </c>
      <c r="AI4" s="30">
        <v>6</v>
      </c>
      <c r="AJ4" s="30">
        <v>13</v>
      </c>
      <c r="AK4" s="30">
        <v>20</v>
      </c>
      <c r="AL4" s="30">
        <v>27</v>
      </c>
      <c r="AM4" s="30">
        <v>4</v>
      </c>
      <c r="AN4" s="30">
        <v>11</v>
      </c>
      <c r="AO4" s="30">
        <v>18</v>
      </c>
      <c r="AP4" s="30">
        <v>25</v>
      </c>
      <c r="AQ4" s="30">
        <v>7</v>
      </c>
      <c r="AR4" s="30">
        <v>8</v>
      </c>
      <c r="AS4" s="30">
        <v>15</v>
      </c>
      <c r="AT4" s="30">
        <v>22</v>
      </c>
      <c r="AU4" s="30"/>
      <c r="AV4" s="256"/>
    </row>
    <row r="5" spans="1:48" ht="12" customHeight="1">
      <c r="A5" s="251"/>
      <c r="B5" s="252"/>
      <c r="C5" s="255"/>
      <c r="D5" s="30">
        <v>7</v>
      </c>
      <c r="E5" s="30">
        <v>14</v>
      </c>
      <c r="F5" s="30">
        <v>21</v>
      </c>
      <c r="G5" s="30">
        <v>28</v>
      </c>
      <c r="H5" s="30">
        <v>5</v>
      </c>
      <c r="I5" s="30">
        <v>12</v>
      </c>
      <c r="J5" s="30">
        <v>19</v>
      </c>
      <c r="K5" s="30">
        <v>26</v>
      </c>
      <c r="L5" s="30">
        <v>2</v>
      </c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30">
        <v>4</v>
      </c>
      <c r="V5" s="30">
        <v>11</v>
      </c>
      <c r="W5" s="30">
        <v>18</v>
      </c>
      <c r="X5" s="30">
        <v>25</v>
      </c>
      <c r="Y5" s="30">
        <v>1</v>
      </c>
      <c r="Z5" s="30">
        <v>8</v>
      </c>
      <c r="AA5" s="30">
        <v>15</v>
      </c>
      <c r="AB5" s="30">
        <v>22</v>
      </c>
      <c r="AC5" s="30">
        <v>1</v>
      </c>
      <c r="AD5" s="30">
        <v>8</v>
      </c>
      <c r="AE5" s="30">
        <v>15</v>
      </c>
      <c r="AF5" s="30">
        <v>22</v>
      </c>
      <c r="AG5" s="30">
        <v>29</v>
      </c>
      <c r="AH5" s="30">
        <v>5</v>
      </c>
      <c r="AI5" s="30">
        <v>12</v>
      </c>
      <c r="AJ5" s="30">
        <v>19</v>
      </c>
      <c r="AK5" s="30">
        <v>26</v>
      </c>
      <c r="AL5" s="30">
        <v>3</v>
      </c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30"/>
      <c r="AV5" s="256"/>
    </row>
    <row r="6" spans="1:48" ht="12" customHeight="1">
      <c r="A6" s="251"/>
      <c r="B6" s="252"/>
      <c r="C6" s="257" t="s">
        <v>7</v>
      </c>
      <c r="D6" s="258" t="s">
        <v>59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6"/>
    </row>
    <row r="7" spans="1:48" ht="12" customHeight="1">
      <c r="A7" s="251"/>
      <c r="B7" s="252"/>
      <c r="C7" s="257"/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1">
        <v>17</v>
      </c>
      <c r="U7" s="31">
        <v>18</v>
      </c>
      <c r="V7" s="31">
        <v>19</v>
      </c>
      <c r="W7" s="31">
        <v>20</v>
      </c>
      <c r="X7" s="31">
        <v>21</v>
      </c>
      <c r="Y7" s="31">
        <v>22</v>
      </c>
      <c r="Z7" s="31">
        <v>23</v>
      </c>
      <c r="AA7" s="31">
        <v>24</v>
      </c>
      <c r="AB7" s="31">
        <v>25</v>
      </c>
      <c r="AC7" s="31">
        <v>26</v>
      </c>
      <c r="AD7" s="31">
        <v>27</v>
      </c>
      <c r="AE7" s="31">
        <v>28</v>
      </c>
      <c r="AF7" s="31">
        <v>29</v>
      </c>
      <c r="AG7" s="31">
        <v>30</v>
      </c>
      <c r="AH7" s="31">
        <v>31</v>
      </c>
      <c r="AI7" s="31">
        <v>32</v>
      </c>
      <c r="AJ7" s="31">
        <v>33</v>
      </c>
      <c r="AK7" s="31">
        <v>34</v>
      </c>
      <c r="AL7" s="31">
        <v>35</v>
      </c>
      <c r="AM7" s="31">
        <v>36</v>
      </c>
      <c r="AN7" s="31">
        <v>37</v>
      </c>
      <c r="AO7" s="31">
        <v>38</v>
      </c>
      <c r="AP7" s="31">
        <v>39</v>
      </c>
      <c r="AQ7" s="31">
        <v>40</v>
      </c>
      <c r="AR7" s="31">
        <v>41</v>
      </c>
      <c r="AS7" s="31">
        <v>42</v>
      </c>
      <c r="AT7" s="31">
        <v>43</v>
      </c>
      <c r="AU7" s="31">
        <v>44</v>
      </c>
      <c r="AV7" s="256"/>
    </row>
    <row r="8" spans="1:48">
      <c r="A8" s="247">
        <v>1</v>
      </c>
      <c r="B8" s="8"/>
      <c r="C8" s="8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</row>
    <row r="9" spans="1:48" ht="12" customHeight="1">
      <c r="A9" s="247"/>
      <c r="B9" s="249" t="s">
        <v>23</v>
      </c>
      <c r="C9" s="249"/>
      <c r="D9" s="9"/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</row>
    <row r="10" spans="1:48" ht="12" customHeight="1">
      <c r="A10" s="247"/>
      <c r="B10" s="8" t="s">
        <v>8</v>
      </c>
      <c r="C10" s="8" t="s">
        <v>24</v>
      </c>
      <c r="D10" s="32">
        <v>2</v>
      </c>
      <c r="E10" s="32">
        <v>2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2</v>
      </c>
      <c r="M10" s="32">
        <v>2</v>
      </c>
      <c r="N10" s="32">
        <v>1</v>
      </c>
      <c r="O10" s="32">
        <v>2</v>
      </c>
      <c r="P10" s="32">
        <v>1</v>
      </c>
      <c r="Q10" s="32">
        <v>2</v>
      </c>
      <c r="R10" s="32">
        <v>2</v>
      </c>
      <c r="S10" s="32">
        <v>2</v>
      </c>
      <c r="T10" s="32">
        <v>2</v>
      </c>
      <c r="U10" s="32" t="s">
        <v>60</v>
      </c>
      <c r="V10" s="32" t="s">
        <v>60</v>
      </c>
      <c r="W10" s="32">
        <v>1</v>
      </c>
      <c r="X10" s="32">
        <v>1</v>
      </c>
      <c r="Y10" s="32">
        <v>1</v>
      </c>
      <c r="Z10" s="32">
        <v>1</v>
      </c>
      <c r="AA10" s="32">
        <v>1</v>
      </c>
      <c r="AB10" s="32">
        <v>1</v>
      </c>
      <c r="AC10" s="32">
        <v>1</v>
      </c>
      <c r="AD10" s="32">
        <v>1</v>
      </c>
      <c r="AE10" s="32">
        <v>1</v>
      </c>
      <c r="AF10" s="32">
        <v>1</v>
      </c>
      <c r="AG10" s="32">
        <v>1</v>
      </c>
      <c r="AH10" s="32">
        <v>1</v>
      </c>
      <c r="AI10" s="32">
        <v>1</v>
      </c>
      <c r="AJ10" s="32">
        <v>1</v>
      </c>
      <c r="AK10" s="32"/>
      <c r="AL10" s="32"/>
      <c r="AM10" s="32" t="s">
        <v>60</v>
      </c>
      <c r="AN10" s="32"/>
      <c r="AO10" s="32"/>
      <c r="AP10" s="32"/>
      <c r="AQ10" s="32"/>
      <c r="AR10" s="32"/>
      <c r="AS10" s="32"/>
      <c r="AT10" s="32"/>
      <c r="AU10" s="32"/>
      <c r="AV10" s="32">
        <f t="shared" ref="AV10:AV20" si="0">SUM(D10:T10)+SUM(W10:AU10)</f>
        <v>40</v>
      </c>
    </row>
    <row r="11" spans="1:48" ht="12" customHeight="1">
      <c r="A11" s="247"/>
      <c r="B11" s="24" t="s">
        <v>9</v>
      </c>
      <c r="C11" s="13" t="s">
        <v>25</v>
      </c>
      <c r="D11" s="32">
        <v>2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1</v>
      </c>
      <c r="K11" s="32">
        <v>3</v>
      </c>
      <c r="L11" s="32">
        <v>3</v>
      </c>
      <c r="M11" s="32">
        <v>3</v>
      </c>
      <c r="N11" s="32">
        <v>3</v>
      </c>
      <c r="O11" s="32">
        <v>3</v>
      </c>
      <c r="P11" s="32">
        <v>3</v>
      </c>
      <c r="Q11" s="32">
        <v>3</v>
      </c>
      <c r="R11" s="32">
        <v>3</v>
      </c>
      <c r="S11" s="32">
        <v>3</v>
      </c>
      <c r="T11" s="32">
        <v>3</v>
      </c>
      <c r="U11" s="32" t="s">
        <v>60</v>
      </c>
      <c r="V11" s="32" t="s">
        <v>60</v>
      </c>
      <c r="W11" s="32">
        <v>2</v>
      </c>
      <c r="X11" s="32">
        <v>2</v>
      </c>
      <c r="Y11" s="32">
        <v>2</v>
      </c>
      <c r="Z11" s="32">
        <v>2</v>
      </c>
      <c r="AA11" s="32">
        <v>2</v>
      </c>
      <c r="AB11" s="32">
        <v>2</v>
      </c>
      <c r="AC11" s="32">
        <v>2</v>
      </c>
      <c r="AD11" s="32">
        <v>1</v>
      </c>
      <c r="AE11" s="32">
        <v>1</v>
      </c>
      <c r="AF11" s="32">
        <v>1</v>
      </c>
      <c r="AG11" s="32"/>
      <c r="AH11" s="32"/>
      <c r="AI11" s="32"/>
      <c r="AJ11" s="32"/>
      <c r="AK11" s="32"/>
      <c r="AL11" s="32"/>
      <c r="AM11" s="32" t="s">
        <v>60</v>
      </c>
      <c r="AN11" s="32"/>
      <c r="AO11" s="32"/>
      <c r="AP11" s="32"/>
      <c r="AQ11" s="32"/>
      <c r="AR11" s="32"/>
      <c r="AS11" s="32"/>
      <c r="AT11" s="32"/>
      <c r="AU11" s="32"/>
      <c r="AV11" s="32">
        <f t="shared" si="0"/>
        <v>55</v>
      </c>
    </row>
    <row r="12" spans="1:48" ht="12" customHeight="1">
      <c r="A12" s="247"/>
      <c r="B12" s="24" t="s">
        <v>10</v>
      </c>
      <c r="C12" s="13" t="s">
        <v>26</v>
      </c>
      <c r="D12" s="32">
        <v>1</v>
      </c>
      <c r="E12" s="32">
        <v>2</v>
      </c>
      <c r="F12" s="32">
        <v>1</v>
      </c>
      <c r="G12" s="32">
        <v>1</v>
      </c>
      <c r="H12" s="32">
        <v>1</v>
      </c>
      <c r="I12" s="32">
        <v>1</v>
      </c>
      <c r="J12" s="32">
        <v>1</v>
      </c>
      <c r="K12" s="32">
        <v>2</v>
      </c>
      <c r="L12" s="32">
        <v>1</v>
      </c>
      <c r="M12" s="32">
        <v>2</v>
      </c>
      <c r="N12" s="32">
        <v>2</v>
      </c>
      <c r="O12" s="32">
        <v>1</v>
      </c>
      <c r="P12" s="32">
        <v>2</v>
      </c>
      <c r="Q12" s="32">
        <v>1</v>
      </c>
      <c r="R12" s="32">
        <v>2</v>
      </c>
      <c r="S12" s="32">
        <v>2</v>
      </c>
      <c r="T12" s="32">
        <v>2</v>
      </c>
      <c r="U12" s="32" t="s">
        <v>60</v>
      </c>
      <c r="V12" s="32" t="s">
        <v>60</v>
      </c>
      <c r="W12" s="32">
        <v>1</v>
      </c>
      <c r="X12" s="32">
        <v>1</v>
      </c>
      <c r="Y12" s="32">
        <v>1</v>
      </c>
      <c r="Z12" s="32">
        <v>1</v>
      </c>
      <c r="AA12" s="32">
        <v>1</v>
      </c>
      <c r="AB12" s="32">
        <v>1</v>
      </c>
      <c r="AC12" s="32">
        <v>1</v>
      </c>
      <c r="AD12" s="32">
        <v>1</v>
      </c>
      <c r="AE12" s="32">
        <v>1</v>
      </c>
      <c r="AF12" s="32">
        <v>1</v>
      </c>
      <c r="AG12" s="32">
        <v>1</v>
      </c>
      <c r="AH12" s="32">
        <v>1</v>
      </c>
      <c r="AI12" s="32">
        <v>1</v>
      </c>
      <c r="AJ12" s="32">
        <v>1</v>
      </c>
      <c r="AK12" s="32"/>
      <c r="AL12" s="32"/>
      <c r="AM12" s="32" t="s">
        <v>60</v>
      </c>
      <c r="AN12" s="32"/>
      <c r="AO12" s="32"/>
      <c r="AP12" s="32"/>
      <c r="AQ12" s="32"/>
      <c r="AR12" s="32"/>
      <c r="AS12" s="32"/>
      <c r="AT12" s="32"/>
      <c r="AU12" s="32"/>
      <c r="AV12" s="32">
        <f t="shared" si="0"/>
        <v>39</v>
      </c>
    </row>
    <row r="13" spans="1:48" ht="12" customHeight="1">
      <c r="A13" s="247"/>
      <c r="B13" s="18" t="s">
        <v>11</v>
      </c>
      <c r="C13" s="18" t="s">
        <v>27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 t="s">
        <v>60</v>
      </c>
      <c r="V13" s="32" t="s">
        <v>60</v>
      </c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 t="s">
        <v>60</v>
      </c>
      <c r="AN13" s="32"/>
      <c r="AO13" s="32"/>
      <c r="AP13" s="32"/>
      <c r="AQ13" s="32"/>
      <c r="AR13" s="32"/>
      <c r="AS13" s="32"/>
      <c r="AT13" s="32"/>
      <c r="AU13" s="32"/>
      <c r="AV13" s="32">
        <f t="shared" si="0"/>
        <v>0</v>
      </c>
    </row>
    <row r="14" spans="1:48" ht="12" customHeight="1">
      <c r="A14" s="247"/>
      <c r="B14" s="18" t="s">
        <v>28</v>
      </c>
      <c r="C14" s="18" t="s">
        <v>29</v>
      </c>
      <c r="D14" s="22"/>
      <c r="E14" s="22"/>
      <c r="F14" s="22"/>
      <c r="G14" s="22"/>
      <c r="H14" s="22"/>
      <c r="I14" s="22"/>
      <c r="J14" s="27"/>
      <c r="K14" s="27"/>
      <c r="L14" s="26"/>
      <c r="M14" s="27"/>
      <c r="N14" s="27"/>
      <c r="O14" s="26"/>
      <c r="P14" s="32"/>
      <c r="Q14" s="32"/>
      <c r="R14" s="32"/>
      <c r="S14" s="32"/>
      <c r="T14" s="32"/>
      <c r="U14" s="32" t="s">
        <v>60</v>
      </c>
      <c r="V14" s="32" t="s">
        <v>60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 t="s">
        <v>60</v>
      </c>
      <c r="AN14" s="32"/>
      <c r="AO14" s="32"/>
      <c r="AP14" s="32"/>
      <c r="AQ14" s="32"/>
      <c r="AR14" s="32"/>
      <c r="AS14" s="32"/>
      <c r="AT14" s="32"/>
      <c r="AU14" s="32"/>
      <c r="AV14" s="32">
        <f t="shared" si="0"/>
        <v>0</v>
      </c>
    </row>
    <row r="15" spans="1:48" ht="12" customHeight="1">
      <c r="A15" s="247"/>
      <c r="B15" s="244" t="s">
        <v>30</v>
      </c>
      <c r="C15" s="245"/>
      <c r="D15" s="22"/>
      <c r="E15" s="22"/>
      <c r="F15" s="22"/>
      <c r="G15" s="22"/>
      <c r="H15" s="22"/>
      <c r="I15" s="22"/>
      <c r="J15" s="27"/>
      <c r="K15" s="27"/>
      <c r="L15" s="26"/>
      <c r="M15" s="27"/>
      <c r="N15" s="27"/>
      <c r="O15" s="26"/>
      <c r="P15" s="32"/>
      <c r="Q15" s="32"/>
      <c r="R15" s="32"/>
      <c r="S15" s="32"/>
      <c r="T15" s="32"/>
      <c r="U15" s="32" t="s">
        <v>60</v>
      </c>
      <c r="V15" s="32" t="s">
        <v>60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 t="s">
        <v>60</v>
      </c>
      <c r="AN15" s="32"/>
      <c r="AO15" s="32"/>
      <c r="AP15" s="32"/>
      <c r="AQ15" s="32"/>
      <c r="AR15" s="32"/>
      <c r="AS15" s="32"/>
      <c r="AT15" s="32"/>
      <c r="AU15" s="32"/>
      <c r="AV15" s="32">
        <f t="shared" si="0"/>
        <v>0</v>
      </c>
    </row>
    <row r="16" spans="1:48" ht="12" customHeight="1">
      <c r="A16" s="247"/>
      <c r="B16" s="24" t="s">
        <v>31</v>
      </c>
      <c r="C16" s="25" t="s">
        <v>32</v>
      </c>
      <c r="D16" s="32"/>
      <c r="E16" s="32"/>
      <c r="F16" s="32"/>
      <c r="G16" s="32"/>
      <c r="H16" s="32"/>
      <c r="I16" s="32"/>
      <c r="J16" s="32"/>
      <c r="K16" s="32">
        <v>1</v>
      </c>
      <c r="L16" s="32">
        <v>1</v>
      </c>
      <c r="M16" s="32">
        <v>1</v>
      </c>
      <c r="N16" s="32">
        <v>1</v>
      </c>
      <c r="O16" s="32">
        <v>1</v>
      </c>
      <c r="P16" s="32">
        <v>1</v>
      </c>
      <c r="Q16" s="32">
        <v>1</v>
      </c>
      <c r="R16" s="32">
        <v>1</v>
      </c>
      <c r="S16" s="32">
        <v>1</v>
      </c>
      <c r="T16" s="32">
        <v>1</v>
      </c>
      <c r="U16" s="32" t="s">
        <v>60</v>
      </c>
      <c r="V16" s="32" t="s">
        <v>60</v>
      </c>
      <c r="W16" s="32">
        <v>1</v>
      </c>
      <c r="X16" s="32">
        <v>1</v>
      </c>
      <c r="Y16" s="32">
        <v>1</v>
      </c>
      <c r="Z16" s="32">
        <v>1</v>
      </c>
      <c r="AA16" s="32">
        <v>1</v>
      </c>
      <c r="AB16" s="32">
        <v>1</v>
      </c>
      <c r="AC16" s="32">
        <v>1</v>
      </c>
      <c r="AD16" s="32">
        <v>1</v>
      </c>
      <c r="AE16" s="32">
        <v>1</v>
      </c>
      <c r="AF16" s="32">
        <v>1</v>
      </c>
      <c r="AG16" s="32">
        <v>1</v>
      </c>
      <c r="AH16" s="32">
        <v>1</v>
      </c>
      <c r="AI16" s="32">
        <v>1</v>
      </c>
      <c r="AJ16" s="32">
        <v>1</v>
      </c>
      <c r="AK16" s="32"/>
      <c r="AL16" s="32"/>
      <c r="AM16" s="32" t="s">
        <v>60</v>
      </c>
      <c r="AN16" s="32"/>
      <c r="AO16" s="32"/>
      <c r="AP16" s="32"/>
      <c r="AQ16" s="32"/>
      <c r="AR16" s="32"/>
      <c r="AS16" s="32"/>
      <c r="AT16" s="32"/>
      <c r="AU16" s="32"/>
      <c r="AV16" s="32">
        <f t="shared" si="0"/>
        <v>24</v>
      </c>
    </row>
    <row r="17" spans="1:48" ht="10.5" customHeight="1">
      <c r="A17" s="247"/>
      <c r="B17" s="24" t="s">
        <v>33</v>
      </c>
      <c r="C17" s="25" t="s">
        <v>34</v>
      </c>
      <c r="D17" s="22"/>
      <c r="E17" s="22"/>
      <c r="F17" s="22"/>
      <c r="G17" s="22"/>
      <c r="H17" s="22"/>
      <c r="I17" s="22"/>
      <c r="J17" s="27"/>
      <c r="K17" s="27"/>
      <c r="L17" s="26"/>
      <c r="M17" s="27"/>
      <c r="N17" s="27"/>
      <c r="O17" s="26"/>
      <c r="P17" s="32"/>
      <c r="Q17" s="32"/>
      <c r="R17" s="32"/>
      <c r="S17" s="32"/>
      <c r="T17" s="32"/>
      <c r="U17" s="32" t="s">
        <v>60</v>
      </c>
      <c r="V17" s="32" t="s">
        <v>60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 t="s">
        <v>60</v>
      </c>
      <c r="AN17" s="32"/>
      <c r="AO17" s="32"/>
      <c r="AP17" s="32"/>
      <c r="AQ17" s="32"/>
      <c r="AR17" s="32"/>
      <c r="AS17" s="32"/>
      <c r="AT17" s="32"/>
      <c r="AU17" s="32"/>
      <c r="AV17" s="32">
        <f t="shared" si="0"/>
        <v>0</v>
      </c>
    </row>
    <row r="18" spans="1:48" ht="12" customHeight="1">
      <c r="A18" s="247"/>
      <c r="B18" s="23" t="s">
        <v>35</v>
      </c>
      <c r="C18" s="23" t="s">
        <v>36</v>
      </c>
      <c r="D18" s="35"/>
      <c r="E18" s="36"/>
      <c r="F18" s="36">
        <v>2</v>
      </c>
      <c r="G18" s="36">
        <v>2</v>
      </c>
      <c r="H18" s="37">
        <v>2</v>
      </c>
      <c r="I18" s="37">
        <v>2</v>
      </c>
      <c r="J18" s="37">
        <v>2</v>
      </c>
      <c r="K18" s="37">
        <v>2</v>
      </c>
      <c r="L18" s="37">
        <v>2</v>
      </c>
      <c r="M18" s="37">
        <v>1</v>
      </c>
      <c r="N18" s="37">
        <v>2</v>
      </c>
      <c r="O18" s="37">
        <v>2</v>
      </c>
      <c r="P18" s="32">
        <v>2</v>
      </c>
      <c r="Q18" s="32">
        <v>2</v>
      </c>
      <c r="R18" s="32">
        <v>1</v>
      </c>
      <c r="S18" s="32">
        <v>1</v>
      </c>
      <c r="T18" s="32">
        <v>1</v>
      </c>
      <c r="U18" s="32" t="s">
        <v>60</v>
      </c>
      <c r="V18" s="32" t="s">
        <v>60</v>
      </c>
      <c r="W18" s="32">
        <v>1</v>
      </c>
      <c r="X18" s="32">
        <v>1</v>
      </c>
      <c r="Y18" s="32">
        <v>1</v>
      </c>
      <c r="Z18" s="32">
        <v>1</v>
      </c>
      <c r="AA18" s="32">
        <v>1</v>
      </c>
      <c r="AB18" s="32">
        <v>1</v>
      </c>
      <c r="AC18" s="32">
        <v>1</v>
      </c>
      <c r="AD18" s="32">
        <v>2</v>
      </c>
      <c r="AE18" s="32">
        <v>2</v>
      </c>
      <c r="AF18" s="32">
        <v>2</v>
      </c>
      <c r="AG18" s="32">
        <v>2</v>
      </c>
      <c r="AH18" s="32">
        <v>2</v>
      </c>
      <c r="AI18" s="32">
        <v>2</v>
      </c>
      <c r="AJ18" s="32">
        <v>2</v>
      </c>
      <c r="AK18" s="32"/>
      <c r="AL18" s="32"/>
      <c r="AM18" s="32" t="s">
        <v>60</v>
      </c>
      <c r="AN18" s="32"/>
      <c r="AO18" s="32"/>
      <c r="AP18" s="32"/>
      <c r="AQ18" s="32"/>
      <c r="AR18" s="32"/>
      <c r="AS18" s="32"/>
      <c r="AT18" s="32"/>
      <c r="AU18" s="32"/>
      <c r="AV18" s="32">
        <f t="shared" si="0"/>
        <v>47</v>
      </c>
    </row>
    <row r="19" spans="1:48" ht="10.5" customHeight="1">
      <c r="A19" s="247"/>
      <c r="B19" s="244" t="s">
        <v>37</v>
      </c>
      <c r="C19" s="24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 t="s">
        <v>60</v>
      </c>
      <c r="V19" s="32" t="s">
        <v>60</v>
      </c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 t="s">
        <v>60</v>
      </c>
      <c r="AN19" s="32"/>
      <c r="AO19" s="32"/>
      <c r="AP19" s="32"/>
      <c r="AQ19" s="32"/>
      <c r="AR19" s="32"/>
      <c r="AS19" s="32"/>
      <c r="AT19" s="32"/>
      <c r="AU19" s="32"/>
      <c r="AV19" s="32">
        <f t="shared" si="0"/>
        <v>0</v>
      </c>
    </row>
    <row r="20" spans="1:48" ht="10.5" customHeight="1">
      <c r="A20" s="247"/>
      <c r="B20" s="24" t="s">
        <v>12</v>
      </c>
      <c r="C20" s="21" t="s">
        <v>38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 t="s">
        <v>60</v>
      </c>
      <c r="V20" s="32" t="s">
        <v>60</v>
      </c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 t="s">
        <v>60</v>
      </c>
      <c r="AN20" s="32"/>
      <c r="AO20" s="32"/>
      <c r="AP20" s="32"/>
      <c r="AQ20" s="32"/>
      <c r="AR20" s="32"/>
      <c r="AS20" s="32"/>
      <c r="AT20" s="32"/>
      <c r="AU20" s="32"/>
      <c r="AV20" s="32">
        <f t="shared" si="0"/>
        <v>0</v>
      </c>
    </row>
    <row r="21" spans="1:48" ht="12" customHeight="1">
      <c r="A21" s="247"/>
      <c r="B21" s="28" t="s">
        <v>13</v>
      </c>
      <c r="C21" s="19" t="s">
        <v>14</v>
      </c>
      <c r="D21" s="32">
        <v>13</v>
      </c>
      <c r="E21" s="32">
        <v>13</v>
      </c>
      <c r="F21" s="32">
        <v>13</v>
      </c>
      <c r="G21" s="32">
        <v>13</v>
      </c>
      <c r="H21" s="32">
        <v>13</v>
      </c>
      <c r="I21" s="32">
        <v>13</v>
      </c>
      <c r="J21" s="32">
        <v>13</v>
      </c>
      <c r="K21" s="32">
        <v>3</v>
      </c>
      <c r="L21" s="32">
        <v>3</v>
      </c>
      <c r="M21" s="32">
        <v>3</v>
      </c>
      <c r="N21" s="32">
        <v>3</v>
      </c>
      <c r="O21" s="32">
        <v>3</v>
      </c>
      <c r="P21" s="32">
        <v>3</v>
      </c>
      <c r="Q21" s="32">
        <v>3</v>
      </c>
      <c r="R21" s="32">
        <v>3</v>
      </c>
      <c r="S21" s="32">
        <v>3</v>
      </c>
      <c r="T21" s="32">
        <v>3</v>
      </c>
      <c r="U21" s="32" t="s">
        <v>60</v>
      </c>
      <c r="V21" s="32" t="s">
        <v>60</v>
      </c>
      <c r="W21" s="32">
        <v>6</v>
      </c>
      <c r="X21" s="32">
        <v>6</v>
      </c>
      <c r="Y21" s="32">
        <v>6</v>
      </c>
      <c r="Z21" s="32">
        <v>6</v>
      </c>
      <c r="AA21" s="32">
        <v>6</v>
      </c>
      <c r="AB21" s="32">
        <v>6</v>
      </c>
      <c r="AC21" s="32">
        <v>6</v>
      </c>
      <c r="AD21" s="32">
        <v>6</v>
      </c>
      <c r="AE21" s="32">
        <v>6</v>
      </c>
      <c r="AF21" s="32">
        <v>6</v>
      </c>
      <c r="AG21" s="32">
        <v>7</v>
      </c>
      <c r="AH21" s="32">
        <v>7</v>
      </c>
      <c r="AI21" s="32">
        <v>7</v>
      </c>
      <c r="AJ21" s="32">
        <v>7</v>
      </c>
      <c r="AK21" s="32"/>
      <c r="AL21" s="32"/>
      <c r="AM21" s="32" t="s">
        <v>60</v>
      </c>
      <c r="AN21" s="32"/>
      <c r="AO21" s="32"/>
      <c r="AP21" s="32"/>
      <c r="AQ21" s="32"/>
      <c r="AR21" s="32"/>
      <c r="AS21" s="32"/>
      <c r="AT21" s="32"/>
      <c r="AU21" s="32"/>
      <c r="AV21" s="32">
        <f t="shared" ref="AV21" si="1">SUM(D21:T21)+SUM(W21:AU21)</f>
        <v>209</v>
      </c>
    </row>
    <row r="22" spans="1:48" ht="10.5" customHeight="1">
      <c r="A22" s="247"/>
      <c r="B22" s="28" t="s">
        <v>40</v>
      </c>
      <c r="C22" s="19" t="s">
        <v>15</v>
      </c>
      <c r="D22" s="32">
        <v>12</v>
      </c>
      <c r="E22" s="32">
        <v>12</v>
      </c>
      <c r="F22" s="32">
        <v>12</v>
      </c>
      <c r="G22" s="32">
        <v>12</v>
      </c>
      <c r="H22" s="32">
        <v>12</v>
      </c>
      <c r="I22" s="32">
        <v>12</v>
      </c>
      <c r="J22" s="32">
        <v>12</v>
      </c>
      <c r="K22" s="32">
        <v>18</v>
      </c>
      <c r="L22" s="32">
        <v>18</v>
      </c>
      <c r="M22" s="32">
        <v>18</v>
      </c>
      <c r="N22" s="32">
        <v>18</v>
      </c>
      <c r="O22" s="32">
        <v>18</v>
      </c>
      <c r="P22" s="32">
        <v>18</v>
      </c>
      <c r="Q22" s="32">
        <v>18</v>
      </c>
      <c r="R22" s="32">
        <v>18</v>
      </c>
      <c r="S22" s="32">
        <v>18</v>
      </c>
      <c r="T22" s="32">
        <v>18</v>
      </c>
      <c r="U22" s="32" t="s">
        <v>60</v>
      </c>
      <c r="V22" s="32" t="s">
        <v>60</v>
      </c>
      <c r="W22" s="32">
        <v>18</v>
      </c>
      <c r="X22" s="32">
        <v>18</v>
      </c>
      <c r="Y22" s="32">
        <v>18</v>
      </c>
      <c r="Z22" s="32">
        <v>18</v>
      </c>
      <c r="AA22" s="32">
        <v>18</v>
      </c>
      <c r="AB22" s="32">
        <v>18</v>
      </c>
      <c r="AC22" s="32">
        <v>18</v>
      </c>
      <c r="AD22" s="32">
        <v>18</v>
      </c>
      <c r="AE22" s="32">
        <v>18</v>
      </c>
      <c r="AF22" s="32">
        <v>18</v>
      </c>
      <c r="AG22" s="32">
        <v>18</v>
      </c>
      <c r="AH22" s="32">
        <v>18</v>
      </c>
      <c r="AI22" s="32">
        <v>18</v>
      </c>
      <c r="AJ22" s="32">
        <v>18</v>
      </c>
      <c r="AK22" s="32"/>
      <c r="AL22" s="32"/>
      <c r="AM22" s="32" t="s">
        <v>60</v>
      </c>
      <c r="AN22" s="32"/>
      <c r="AO22" s="32"/>
      <c r="AP22" s="32"/>
      <c r="AQ22" s="32"/>
      <c r="AR22" s="32"/>
      <c r="AS22" s="32"/>
      <c r="AT22" s="32"/>
      <c r="AU22" s="32"/>
      <c r="AV22" s="32">
        <f t="shared" ref="AV22:AV27" si="2">SUM(D22:T22)+SUM(W22:AU22)</f>
        <v>516</v>
      </c>
    </row>
    <row r="23" spans="1:48" ht="10.5" customHeight="1">
      <c r="A23" s="247"/>
      <c r="B23" s="28" t="s">
        <v>39</v>
      </c>
      <c r="C23" s="19" t="s">
        <v>16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 t="s">
        <v>60</v>
      </c>
      <c r="V23" s="32" t="s">
        <v>60</v>
      </c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>
        <v>17</v>
      </c>
      <c r="AL23" s="32">
        <v>35</v>
      </c>
      <c r="AM23" s="32" t="s">
        <v>60</v>
      </c>
      <c r="AN23" s="32">
        <v>35</v>
      </c>
      <c r="AO23" s="32">
        <v>35</v>
      </c>
      <c r="AP23" s="32">
        <v>35</v>
      </c>
      <c r="AQ23" s="32">
        <v>35</v>
      </c>
      <c r="AR23" s="32">
        <v>35</v>
      </c>
      <c r="AS23" s="32">
        <v>35</v>
      </c>
      <c r="AT23" s="32">
        <v>18</v>
      </c>
      <c r="AU23" s="32"/>
      <c r="AV23" s="32">
        <f t="shared" si="2"/>
        <v>280</v>
      </c>
    </row>
    <row r="24" spans="1:48" ht="12" customHeight="1">
      <c r="A24" s="247"/>
      <c r="B24" s="28" t="s">
        <v>17</v>
      </c>
      <c r="C24" s="20" t="s">
        <v>41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 t="s">
        <v>60</v>
      </c>
      <c r="V24" s="32" t="s">
        <v>60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 t="s">
        <v>60</v>
      </c>
      <c r="AN24" s="32"/>
      <c r="AO24" s="32"/>
      <c r="AP24" s="32"/>
      <c r="AQ24" s="32"/>
      <c r="AR24" s="32"/>
      <c r="AS24" s="32"/>
      <c r="AT24" s="32"/>
      <c r="AU24" s="32"/>
      <c r="AV24" s="32">
        <f t="shared" si="2"/>
        <v>0</v>
      </c>
    </row>
    <row r="25" spans="1:48" ht="12" customHeight="1">
      <c r="A25" s="247"/>
      <c r="B25" s="28" t="s">
        <v>18</v>
      </c>
      <c r="C25" s="19" t="s">
        <v>19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 t="s">
        <v>60</v>
      </c>
      <c r="V25" s="32" t="s">
        <v>60</v>
      </c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 t="s">
        <v>60</v>
      </c>
      <c r="AN25" s="32"/>
      <c r="AO25" s="32"/>
      <c r="AP25" s="32"/>
      <c r="AQ25" s="32"/>
      <c r="AR25" s="32"/>
      <c r="AS25" s="32"/>
      <c r="AT25" s="32"/>
      <c r="AU25" s="32"/>
      <c r="AV25" s="32">
        <f t="shared" si="2"/>
        <v>0</v>
      </c>
    </row>
    <row r="26" spans="1:48" ht="12" customHeight="1">
      <c r="A26" s="247"/>
      <c r="B26" s="28" t="s">
        <v>42</v>
      </c>
      <c r="C26" s="19" t="s">
        <v>15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 t="s">
        <v>60</v>
      </c>
      <c r="V26" s="32" t="s">
        <v>60</v>
      </c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 t="s">
        <v>60</v>
      </c>
      <c r="AN26" s="32"/>
      <c r="AO26" s="32"/>
      <c r="AP26" s="32"/>
      <c r="AQ26" s="32"/>
      <c r="AR26" s="32"/>
      <c r="AS26" s="32"/>
      <c r="AT26" s="32"/>
      <c r="AU26" s="32"/>
      <c r="AV26" s="32">
        <f t="shared" si="2"/>
        <v>0</v>
      </c>
    </row>
    <row r="27" spans="1:48" ht="12" customHeight="1">
      <c r="A27" s="247"/>
      <c r="B27" s="28" t="s">
        <v>20</v>
      </c>
      <c r="C27" s="19" t="s">
        <v>16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 t="s">
        <v>60</v>
      </c>
      <c r="V27" s="32" t="s">
        <v>60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 t="s">
        <v>60</v>
      </c>
      <c r="AN27" s="32"/>
      <c r="AO27" s="32"/>
      <c r="AP27" s="32"/>
      <c r="AQ27" s="32"/>
      <c r="AR27" s="32"/>
      <c r="AS27" s="32"/>
      <c r="AT27" s="32"/>
      <c r="AU27" s="32"/>
      <c r="AV27" s="32">
        <f t="shared" si="2"/>
        <v>0</v>
      </c>
    </row>
    <row r="28" spans="1:48" ht="12" customHeight="1">
      <c r="A28" s="247"/>
      <c r="B28" s="240" t="s">
        <v>61</v>
      </c>
      <c r="C28" s="241"/>
      <c r="D28" s="32">
        <f>SUM(D10:D27)</f>
        <v>30</v>
      </c>
      <c r="E28" s="32">
        <f t="shared" ref="E28:S28" si="3">SUM(E10:E27)</f>
        <v>30</v>
      </c>
      <c r="F28" s="32">
        <f t="shared" si="3"/>
        <v>30</v>
      </c>
      <c r="G28" s="32">
        <f t="shared" si="3"/>
        <v>30</v>
      </c>
      <c r="H28" s="32">
        <f t="shared" si="3"/>
        <v>30</v>
      </c>
      <c r="I28" s="32">
        <f t="shared" si="3"/>
        <v>30</v>
      </c>
      <c r="J28" s="32">
        <f t="shared" si="3"/>
        <v>30</v>
      </c>
      <c r="K28" s="32">
        <f t="shared" si="3"/>
        <v>30</v>
      </c>
      <c r="L28" s="32">
        <f t="shared" si="3"/>
        <v>30</v>
      </c>
      <c r="M28" s="32">
        <f t="shared" si="3"/>
        <v>30</v>
      </c>
      <c r="N28" s="32">
        <f t="shared" si="3"/>
        <v>30</v>
      </c>
      <c r="O28" s="32">
        <f t="shared" si="3"/>
        <v>30</v>
      </c>
      <c r="P28" s="32">
        <f t="shared" si="3"/>
        <v>30</v>
      </c>
      <c r="Q28" s="32">
        <f t="shared" si="3"/>
        <v>30</v>
      </c>
      <c r="R28" s="32">
        <f t="shared" si="3"/>
        <v>30</v>
      </c>
      <c r="S28" s="32">
        <f t="shared" si="3"/>
        <v>30</v>
      </c>
      <c r="T28" s="32">
        <f>SUM(T10:T27)</f>
        <v>30</v>
      </c>
      <c r="U28" s="32" t="s">
        <v>60</v>
      </c>
      <c r="V28" s="32" t="s">
        <v>60</v>
      </c>
      <c r="W28" s="32">
        <f>SUM(W10:W27)</f>
        <v>30</v>
      </c>
      <c r="X28" s="32">
        <f t="shared" ref="X28:AL28" si="4">SUM(X10:X27)</f>
        <v>30</v>
      </c>
      <c r="Y28" s="32">
        <f t="shared" si="4"/>
        <v>30</v>
      </c>
      <c r="Z28" s="32">
        <f t="shared" si="4"/>
        <v>30</v>
      </c>
      <c r="AA28" s="32">
        <f t="shared" si="4"/>
        <v>30</v>
      </c>
      <c r="AB28" s="32">
        <f t="shared" si="4"/>
        <v>30</v>
      </c>
      <c r="AC28" s="32">
        <f t="shared" si="4"/>
        <v>30</v>
      </c>
      <c r="AD28" s="32">
        <f t="shared" si="4"/>
        <v>30</v>
      </c>
      <c r="AE28" s="32">
        <f t="shared" si="4"/>
        <v>30</v>
      </c>
      <c r="AF28" s="32">
        <f t="shared" si="4"/>
        <v>30</v>
      </c>
      <c r="AG28" s="32">
        <f t="shared" si="4"/>
        <v>30</v>
      </c>
      <c r="AH28" s="32">
        <f t="shared" si="4"/>
        <v>30</v>
      </c>
      <c r="AI28" s="32">
        <f t="shared" si="4"/>
        <v>30</v>
      </c>
      <c r="AJ28" s="32">
        <f t="shared" si="4"/>
        <v>30</v>
      </c>
      <c r="AK28" s="32">
        <f t="shared" si="4"/>
        <v>17</v>
      </c>
      <c r="AL28" s="32">
        <f t="shared" si="4"/>
        <v>35</v>
      </c>
      <c r="AM28" s="32" t="s">
        <v>60</v>
      </c>
      <c r="AN28" s="32">
        <f>SUM(AN10:AN27)</f>
        <v>35</v>
      </c>
      <c r="AO28" s="32">
        <f t="shared" ref="AO28:AT28" si="5">SUM(AO10:AO27)</f>
        <v>35</v>
      </c>
      <c r="AP28" s="32">
        <f t="shared" si="5"/>
        <v>35</v>
      </c>
      <c r="AQ28" s="32">
        <f t="shared" si="5"/>
        <v>35</v>
      </c>
      <c r="AR28" s="32">
        <f t="shared" si="5"/>
        <v>35</v>
      </c>
      <c r="AS28" s="32">
        <f t="shared" si="5"/>
        <v>35</v>
      </c>
      <c r="AT28" s="32">
        <f t="shared" si="5"/>
        <v>18</v>
      </c>
      <c r="AU28" s="32"/>
      <c r="AV28" s="32">
        <f t="shared" ref="AV28:AV33" si="6">SUM(D28:T28)+SUM(W28:AU28)</f>
        <v>1210</v>
      </c>
    </row>
    <row r="29" spans="1:48" ht="12" customHeight="1">
      <c r="A29" s="247"/>
      <c r="B29" s="246" t="s">
        <v>43</v>
      </c>
      <c r="C29" s="24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 t="s">
        <v>60</v>
      </c>
      <c r="V29" s="32" t="s">
        <v>60</v>
      </c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>
        <v>12</v>
      </c>
      <c r="AL29" s="32"/>
      <c r="AM29" s="32" t="s">
        <v>60</v>
      </c>
      <c r="AN29" s="32"/>
      <c r="AO29" s="32"/>
      <c r="AP29" s="32"/>
      <c r="AQ29" s="32"/>
      <c r="AR29" s="32"/>
      <c r="AS29" s="32"/>
      <c r="AT29" s="32">
        <v>12</v>
      </c>
      <c r="AU29" s="32"/>
      <c r="AV29" s="32">
        <f t="shared" si="6"/>
        <v>24</v>
      </c>
    </row>
    <row r="30" spans="1:48" ht="12" customHeight="1">
      <c r="A30" s="247"/>
      <c r="B30" s="246" t="s">
        <v>44</v>
      </c>
      <c r="C30" s="246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 t="s">
        <v>60</v>
      </c>
      <c r="V30" s="32" t="s">
        <v>60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 t="s">
        <v>60</v>
      </c>
      <c r="AN30" s="32"/>
      <c r="AO30" s="32"/>
      <c r="AP30" s="32"/>
      <c r="AQ30" s="32"/>
      <c r="AR30" s="32"/>
      <c r="AS30" s="32"/>
      <c r="AT30" s="32"/>
      <c r="AU30" s="32"/>
      <c r="AV30" s="32">
        <f t="shared" si="6"/>
        <v>0</v>
      </c>
    </row>
    <row r="31" spans="1:48" ht="12" customHeight="1">
      <c r="A31" s="248"/>
      <c r="B31" s="246" t="s">
        <v>21</v>
      </c>
      <c r="C31" s="246"/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32">
        <v>1</v>
      </c>
      <c r="T31" s="32">
        <v>1</v>
      </c>
      <c r="U31" s="32" t="s">
        <v>60</v>
      </c>
      <c r="V31" s="32" t="s">
        <v>60</v>
      </c>
      <c r="W31" s="32">
        <v>1</v>
      </c>
      <c r="X31" s="32">
        <v>1</v>
      </c>
      <c r="Y31" s="32">
        <v>1</v>
      </c>
      <c r="Z31" s="32">
        <v>1</v>
      </c>
      <c r="AA31" s="32">
        <v>1</v>
      </c>
      <c r="AB31" s="32">
        <v>1</v>
      </c>
      <c r="AC31" s="32">
        <v>1</v>
      </c>
      <c r="AD31" s="32">
        <v>1</v>
      </c>
      <c r="AE31" s="32">
        <v>1</v>
      </c>
      <c r="AF31" s="32">
        <v>1</v>
      </c>
      <c r="AG31" s="32">
        <v>1</v>
      </c>
      <c r="AH31" s="32">
        <v>1</v>
      </c>
      <c r="AI31" s="32">
        <v>2</v>
      </c>
      <c r="AJ31" s="32">
        <v>2</v>
      </c>
      <c r="AK31" s="32">
        <v>2</v>
      </c>
      <c r="AL31" s="32"/>
      <c r="AM31" s="32" t="s">
        <v>60</v>
      </c>
      <c r="AN31" s="32"/>
      <c r="AO31" s="32"/>
      <c r="AP31" s="32"/>
      <c r="AQ31" s="32"/>
      <c r="AR31" s="32"/>
      <c r="AS31" s="32"/>
      <c r="AT31" s="32">
        <v>5</v>
      </c>
      <c r="AU31" s="32"/>
      <c r="AV31" s="32">
        <f t="shared" si="6"/>
        <v>40</v>
      </c>
    </row>
    <row r="32" spans="1:48" ht="12" customHeight="1">
      <c r="A32" s="34"/>
      <c r="B32" s="240"/>
      <c r="C32" s="2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 t="s">
        <v>60</v>
      </c>
      <c r="V32" s="32" t="s">
        <v>60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 t="s">
        <v>60</v>
      </c>
      <c r="AN32" s="32"/>
      <c r="AO32" s="32"/>
      <c r="AP32" s="32"/>
      <c r="AQ32" s="32"/>
      <c r="AR32" s="32"/>
      <c r="AS32" s="32"/>
      <c r="AT32" s="32"/>
      <c r="AU32" s="32"/>
      <c r="AV32" s="32"/>
    </row>
    <row r="33" spans="1:48" ht="12" customHeight="1">
      <c r="A33" s="34"/>
      <c r="B33" s="242" t="s">
        <v>62</v>
      </c>
      <c r="C33" s="243"/>
      <c r="D33" s="32">
        <f t="shared" ref="D33:T33" si="7">D28+SUM(D29:D32)</f>
        <v>31</v>
      </c>
      <c r="E33" s="32">
        <f t="shared" si="7"/>
        <v>31</v>
      </c>
      <c r="F33" s="32">
        <f t="shared" si="7"/>
        <v>31</v>
      </c>
      <c r="G33" s="32">
        <f t="shared" si="7"/>
        <v>31</v>
      </c>
      <c r="H33" s="32">
        <f t="shared" si="7"/>
        <v>31</v>
      </c>
      <c r="I33" s="32">
        <f t="shared" si="7"/>
        <v>31</v>
      </c>
      <c r="J33" s="32">
        <f t="shared" si="7"/>
        <v>31</v>
      </c>
      <c r="K33" s="32">
        <f t="shared" si="7"/>
        <v>31</v>
      </c>
      <c r="L33" s="32">
        <f t="shared" si="7"/>
        <v>31</v>
      </c>
      <c r="M33" s="32">
        <f t="shared" si="7"/>
        <v>31</v>
      </c>
      <c r="N33" s="32">
        <f t="shared" si="7"/>
        <v>31</v>
      </c>
      <c r="O33" s="32">
        <f t="shared" si="7"/>
        <v>31</v>
      </c>
      <c r="P33" s="32">
        <f t="shared" si="7"/>
        <v>31</v>
      </c>
      <c r="Q33" s="32">
        <f t="shared" si="7"/>
        <v>31</v>
      </c>
      <c r="R33" s="32">
        <f t="shared" si="7"/>
        <v>31</v>
      </c>
      <c r="S33" s="32">
        <f t="shared" si="7"/>
        <v>31</v>
      </c>
      <c r="T33" s="32">
        <f t="shared" si="7"/>
        <v>31</v>
      </c>
      <c r="U33" s="32" t="s">
        <v>60</v>
      </c>
      <c r="V33" s="32" t="s">
        <v>60</v>
      </c>
      <c r="W33" s="32">
        <f t="shared" ref="W33:AL33" si="8">W28+SUM(W29:W32)</f>
        <v>31</v>
      </c>
      <c r="X33" s="32">
        <f t="shared" si="8"/>
        <v>31</v>
      </c>
      <c r="Y33" s="32">
        <f t="shared" si="8"/>
        <v>31</v>
      </c>
      <c r="Z33" s="32">
        <f t="shared" si="8"/>
        <v>31</v>
      </c>
      <c r="AA33" s="32">
        <f t="shared" si="8"/>
        <v>31</v>
      </c>
      <c r="AB33" s="32">
        <f t="shared" si="8"/>
        <v>31</v>
      </c>
      <c r="AC33" s="32">
        <f t="shared" si="8"/>
        <v>31</v>
      </c>
      <c r="AD33" s="32">
        <f t="shared" si="8"/>
        <v>31</v>
      </c>
      <c r="AE33" s="32">
        <f t="shared" si="8"/>
        <v>31</v>
      </c>
      <c r="AF33" s="32">
        <f t="shared" si="8"/>
        <v>31</v>
      </c>
      <c r="AG33" s="32">
        <f t="shared" si="8"/>
        <v>31</v>
      </c>
      <c r="AH33" s="32">
        <f t="shared" si="8"/>
        <v>31</v>
      </c>
      <c r="AI33" s="32">
        <f t="shared" si="8"/>
        <v>32</v>
      </c>
      <c r="AJ33" s="32">
        <f t="shared" si="8"/>
        <v>32</v>
      </c>
      <c r="AK33" s="32">
        <f t="shared" si="8"/>
        <v>31</v>
      </c>
      <c r="AL33" s="32">
        <f t="shared" si="8"/>
        <v>35</v>
      </c>
      <c r="AM33" s="32" t="s">
        <v>60</v>
      </c>
      <c r="AN33" s="32">
        <f t="shared" ref="AN33:AS33" si="9">AN28+SUM(AN29:AN32)</f>
        <v>35</v>
      </c>
      <c r="AO33" s="32">
        <f t="shared" si="9"/>
        <v>35</v>
      </c>
      <c r="AP33" s="32">
        <f t="shared" si="9"/>
        <v>35</v>
      </c>
      <c r="AQ33" s="32">
        <f t="shared" si="9"/>
        <v>35</v>
      </c>
      <c r="AR33" s="32">
        <f t="shared" si="9"/>
        <v>35</v>
      </c>
      <c r="AS33" s="32">
        <f t="shared" si="9"/>
        <v>35</v>
      </c>
      <c r="AT33" s="32"/>
      <c r="AU33" s="32"/>
      <c r="AV33" s="32">
        <f t="shared" si="6"/>
        <v>1239</v>
      </c>
    </row>
    <row r="34" spans="1:48" ht="12" customHeight="1">
      <c r="A34" s="34"/>
      <c r="B34" s="6"/>
      <c r="C34" s="2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</sheetData>
  <mergeCells count="26">
    <mergeCell ref="AQ3:AU3"/>
    <mergeCell ref="AV3:AV7"/>
    <mergeCell ref="C6:C7"/>
    <mergeCell ref="D6:AU6"/>
    <mergeCell ref="AD3:AH3"/>
    <mergeCell ref="AI3:AL3"/>
    <mergeCell ref="AM3:AP3"/>
    <mergeCell ref="A8:A31"/>
    <mergeCell ref="B9:C9"/>
    <mergeCell ref="Q3:U3"/>
    <mergeCell ref="V3:Y3"/>
    <mergeCell ref="Z3:AC3"/>
    <mergeCell ref="A3:A7"/>
    <mergeCell ref="B3:B7"/>
    <mergeCell ref="C3:C5"/>
    <mergeCell ref="D3:H3"/>
    <mergeCell ref="B31:C31"/>
    <mergeCell ref="I3:L3"/>
    <mergeCell ref="M3:P3"/>
    <mergeCell ref="B32:C32"/>
    <mergeCell ref="B33:C33"/>
    <mergeCell ref="B15:C15"/>
    <mergeCell ref="B19:C19"/>
    <mergeCell ref="B28:C28"/>
    <mergeCell ref="B29:C29"/>
    <mergeCell ref="B30:C30"/>
  </mergeCells>
  <hyperlinks>
    <hyperlink ref="AV3" location="_ftn1" display="_ftn1"/>
  </hyperlinks>
  <pageMargins left="0.23622047244094488" right="0.23622047244094488" top="0.27559055118110237" bottom="0.27559055118110237" header="0.11811023622047244" footer="0.1181102362204724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4"/>
  <sheetViews>
    <sheetView zoomScale="120" zoomScaleNormal="120" workbookViewId="0">
      <selection activeCell="AR30" sqref="AR30"/>
    </sheetView>
  </sheetViews>
  <sheetFormatPr defaultRowHeight="15"/>
  <cols>
    <col min="1" max="1" width="2.140625" style="2" bestFit="1" customWidth="1"/>
    <col min="2" max="2" width="14.42578125" style="2" bestFit="1" customWidth="1"/>
    <col min="3" max="3" width="18" style="2" customWidth="1"/>
    <col min="4" max="47" width="2.28515625" style="29" customWidth="1"/>
    <col min="48" max="48" width="4" style="29" customWidth="1"/>
    <col min="49" max="16384" width="9.140625" style="2"/>
  </cols>
  <sheetData>
    <row r="1" spans="1:48" ht="12" customHeight="1">
      <c r="C1" s="2" t="s">
        <v>63</v>
      </c>
    </row>
    <row r="2" spans="1:48" ht="12" customHeight="1"/>
    <row r="3" spans="1:48" ht="12" customHeight="1">
      <c r="A3" s="251" t="s">
        <v>46</v>
      </c>
      <c r="B3" s="252" t="s">
        <v>47</v>
      </c>
      <c r="C3" s="253" t="s">
        <v>1</v>
      </c>
      <c r="D3" s="250" t="s">
        <v>48</v>
      </c>
      <c r="E3" s="250"/>
      <c r="F3" s="250"/>
      <c r="G3" s="250"/>
      <c r="H3" s="250"/>
      <c r="I3" s="250" t="s">
        <v>49</v>
      </c>
      <c r="J3" s="250"/>
      <c r="K3" s="250"/>
      <c r="L3" s="250"/>
      <c r="M3" s="250" t="s">
        <v>50</v>
      </c>
      <c r="N3" s="250"/>
      <c r="O3" s="250"/>
      <c r="P3" s="250"/>
      <c r="Q3" s="250" t="s">
        <v>51</v>
      </c>
      <c r="R3" s="250"/>
      <c r="S3" s="250"/>
      <c r="T3" s="250"/>
      <c r="U3" s="250"/>
      <c r="V3" s="250" t="s">
        <v>52</v>
      </c>
      <c r="W3" s="250"/>
      <c r="X3" s="250"/>
      <c r="Y3" s="250"/>
      <c r="Z3" s="250" t="s">
        <v>53</v>
      </c>
      <c r="AA3" s="250"/>
      <c r="AB3" s="250"/>
      <c r="AC3" s="250"/>
      <c r="AD3" s="250" t="s">
        <v>54</v>
      </c>
      <c r="AE3" s="250"/>
      <c r="AF3" s="250"/>
      <c r="AG3" s="250"/>
      <c r="AH3" s="250"/>
      <c r="AI3" s="250" t="s">
        <v>55</v>
      </c>
      <c r="AJ3" s="250"/>
      <c r="AK3" s="250"/>
      <c r="AL3" s="250"/>
      <c r="AM3" s="250" t="s">
        <v>56</v>
      </c>
      <c r="AN3" s="250"/>
      <c r="AO3" s="250"/>
      <c r="AP3" s="250"/>
      <c r="AQ3" s="250" t="s">
        <v>57</v>
      </c>
      <c r="AR3" s="250"/>
      <c r="AS3" s="250"/>
      <c r="AT3" s="250"/>
      <c r="AU3" s="250"/>
      <c r="AV3" s="256" t="s">
        <v>58</v>
      </c>
    </row>
    <row r="4" spans="1:48" ht="12" customHeight="1">
      <c r="A4" s="251"/>
      <c r="B4" s="252"/>
      <c r="C4" s="254"/>
      <c r="D4" s="30">
        <v>1</v>
      </c>
      <c r="E4" s="30">
        <v>8</v>
      </c>
      <c r="F4" s="30">
        <v>15</v>
      </c>
      <c r="G4" s="30">
        <v>88</v>
      </c>
      <c r="H4" s="30">
        <v>29</v>
      </c>
      <c r="I4" s="30">
        <v>6</v>
      </c>
      <c r="J4" s="30">
        <v>13</v>
      </c>
      <c r="K4" s="30">
        <v>20</v>
      </c>
      <c r="L4" s="30">
        <v>27</v>
      </c>
      <c r="M4" s="30">
        <v>3</v>
      </c>
      <c r="N4" s="30">
        <v>10</v>
      </c>
      <c r="O4" s="30">
        <v>17</v>
      </c>
      <c r="P4" s="30">
        <v>24</v>
      </c>
      <c r="Q4" s="30">
        <v>1</v>
      </c>
      <c r="R4" s="30">
        <v>8</v>
      </c>
      <c r="S4" s="30">
        <v>15</v>
      </c>
      <c r="T4" s="30">
        <v>22</v>
      </c>
      <c r="U4" s="30">
        <v>29</v>
      </c>
      <c r="V4" s="30">
        <v>5</v>
      </c>
      <c r="W4" s="30">
        <v>12</v>
      </c>
      <c r="X4" s="30">
        <v>19</v>
      </c>
      <c r="Y4" s="30">
        <v>26</v>
      </c>
      <c r="Z4" s="30">
        <v>2</v>
      </c>
      <c r="AA4" s="30">
        <v>9</v>
      </c>
      <c r="AB4" s="30">
        <v>16</v>
      </c>
      <c r="AC4" s="30">
        <v>23</v>
      </c>
      <c r="AD4" s="30">
        <v>2</v>
      </c>
      <c r="AE4" s="30">
        <v>9</v>
      </c>
      <c r="AF4" s="30">
        <v>16</v>
      </c>
      <c r="AG4" s="30">
        <v>23</v>
      </c>
      <c r="AH4" s="30">
        <v>30</v>
      </c>
      <c r="AI4" s="30">
        <v>6</v>
      </c>
      <c r="AJ4" s="30">
        <v>13</v>
      </c>
      <c r="AK4" s="30">
        <v>20</v>
      </c>
      <c r="AL4" s="30">
        <v>27</v>
      </c>
      <c r="AM4" s="30">
        <v>4</v>
      </c>
      <c r="AN4" s="30">
        <v>11</v>
      </c>
      <c r="AO4" s="30">
        <v>18</v>
      </c>
      <c r="AP4" s="30">
        <v>25</v>
      </c>
      <c r="AQ4" s="30">
        <v>7</v>
      </c>
      <c r="AR4" s="30">
        <v>8</v>
      </c>
      <c r="AS4" s="30">
        <v>15</v>
      </c>
      <c r="AT4" s="30">
        <v>22</v>
      </c>
      <c r="AU4" s="30"/>
      <c r="AV4" s="256"/>
    </row>
    <row r="5" spans="1:48" ht="12" customHeight="1">
      <c r="A5" s="251"/>
      <c r="B5" s="252"/>
      <c r="C5" s="255"/>
      <c r="D5" s="30">
        <v>7</v>
      </c>
      <c r="E5" s="30">
        <v>14</v>
      </c>
      <c r="F5" s="30">
        <v>21</v>
      </c>
      <c r="G5" s="30">
        <v>28</v>
      </c>
      <c r="H5" s="30">
        <v>5</v>
      </c>
      <c r="I5" s="30">
        <v>12</v>
      </c>
      <c r="J5" s="30">
        <v>19</v>
      </c>
      <c r="K5" s="30">
        <v>26</v>
      </c>
      <c r="L5" s="30">
        <v>2</v>
      </c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30">
        <v>4</v>
      </c>
      <c r="V5" s="30">
        <v>11</v>
      </c>
      <c r="W5" s="30">
        <v>18</v>
      </c>
      <c r="X5" s="30">
        <v>25</v>
      </c>
      <c r="Y5" s="30">
        <v>1</v>
      </c>
      <c r="Z5" s="30">
        <v>8</v>
      </c>
      <c r="AA5" s="30">
        <v>15</v>
      </c>
      <c r="AB5" s="30">
        <v>22</v>
      </c>
      <c r="AC5" s="30">
        <v>1</v>
      </c>
      <c r="AD5" s="30">
        <v>8</v>
      </c>
      <c r="AE5" s="30">
        <v>15</v>
      </c>
      <c r="AF5" s="30">
        <v>22</v>
      </c>
      <c r="AG5" s="30">
        <v>29</v>
      </c>
      <c r="AH5" s="30">
        <v>5</v>
      </c>
      <c r="AI5" s="30">
        <v>12</v>
      </c>
      <c r="AJ5" s="30">
        <v>19</v>
      </c>
      <c r="AK5" s="30">
        <v>26</v>
      </c>
      <c r="AL5" s="30">
        <v>3</v>
      </c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30"/>
      <c r="AV5" s="256"/>
    </row>
    <row r="6" spans="1:48" ht="12" customHeight="1">
      <c r="A6" s="251"/>
      <c r="B6" s="252"/>
      <c r="C6" s="257" t="s">
        <v>7</v>
      </c>
      <c r="D6" s="258" t="s">
        <v>59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6"/>
    </row>
    <row r="7" spans="1:48" ht="12" customHeight="1">
      <c r="A7" s="251"/>
      <c r="B7" s="252"/>
      <c r="C7" s="257"/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1">
        <v>17</v>
      </c>
      <c r="U7" s="31">
        <v>18</v>
      </c>
      <c r="V7" s="31">
        <v>19</v>
      </c>
      <c r="W7" s="31">
        <v>20</v>
      </c>
      <c r="X7" s="31">
        <v>21</v>
      </c>
      <c r="Y7" s="31">
        <v>22</v>
      </c>
      <c r="Z7" s="31">
        <v>23</v>
      </c>
      <c r="AA7" s="31">
        <v>24</v>
      </c>
      <c r="AB7" s="31">
        <v>25</v>
      </c>
      <c r="AC7" s="31">
        <v>26</v>
      </c>
      <c r="AD7" s="31">
        <v>27</v>
      </c>
      <c r="AE7" s="31">
        <v>28</v>
      </c>
      <c r="AF7" s="31">
        <v>29</v>
      </c>
      <c r="AG7" s="31">
        <v>30</v>
      </c>
      <c r="AH7" s="31">
        <v>31</v>
      </c>
      <c r="AI7" s="31">
        <v>32</v>
      </c>
      <c r="AJ7" s="31">
        <v>33</v>
      </c>
      <c r="AK7" s="31">
        <v>34</v>
      </c>
      <c r="AL7" s="31">
        <v>35</v>
      </c>
      <c r="AM7" s="31">
        <v>36</v>
      </c>
      <c r="AN7" s="31">
        <v>37</v>
      </c>
      <c r="AO7" s="31">
        <v>38</v>
      </c>
      <c r="AP7" s="31">
        <v>39</v>
      </c>
      <c r="AQ7" s="31">
        <v>40</v>
      </c>
      <c r="AR7" s="31">
        <v>41</v>
      </c>
      <c r="AS7" s="31">
        <v>42</v>
      </c>
      <c r="AT7" s="31">
        <v>43</v>
      </c>
      <c r="AU7" s="31">
        <v>44</v>
      </c>
      <c r="AV7" s="256"/>
    </row>
    <row r="8" spans="1:48">
      <c r="A8" s="247">
        <v>1</v>
      </c>
      <c r="B8" s="8"/>
      <c r="C8" s="8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</row>
    <row r="9" spans="1:48" ht="12" customHeight="1">
      <c r="A9" s="247"/>
      <c r="B9" s="249" t="s">
        <v>23</v>
      </c>
      <c r="C9" s="249"/>
      <c r="D9" s="9"/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</row>
    <row r="10" spans="1:48" ht="12" customHeight="1">
      <c r="A10" s="247"/>
      <c r="B10" s="8" t="s">
        <v>8</v>
      </c>
      <c r="C10" s="8" t="s">
        <v>24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8">
        <f t="shared" ref="AV10" si="0">SUM(D10:T10)+SUM(W10:AU10)</f>
        <v>0</v>
      </c>
    </row>
    <row r="11" spans="1:48" ht="12" customHeight="1">
      <c r="A11" s="247"/>
      <c r="B11" s="24" t="s">
        <v>9</v>
      </c>
      <c r="C11" s="13" t="s">
        <v>25</v>
      </c>
      <c r="D11" s="38">
        <v>2</v>
      </c>
      <c r="E11" s="38">
        <v>2</v>
      </c>
      <c r="F11" s="38">
        <v>2</v>
      </c>
      <c r="G11" s="38">
        <v>2</v>
      </c>
      <c r="H11" s="38">
        <v>2</v>
      </c>
      <c r="I11" s="38">
        <v>2</v>
      </c>
      <c r="J11" s="38">
        <v>2</v>
      </c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>
        <v>1</v>
      </c>
      <c r="Q11" s="38">
        <v>1</v>
      </c>
      <c r="R11" s="38">
        <v>1</v>
      </c>
      <c r="S11" s="38">
        <v>1</v>
      </c>
      <c r="T11" s="38">
        <v>1</v>
      </c>
      <c r="U11" s="38" t="s">
        <v>60</v>
      </c>
      <c r="V11" s="38" t="s">
        <v>60</v>
      </c>
      <c r="W11" s="38">
        <v>1</v>
      </c>
      <c r="X11" s="38">
        <v>1</v>
      </c>
      <c r="Y11" s="38">
        <v>1</v>
      </c>
      <c r="Z11" s="38">
        <v>1</v>
      </c>
      <c r="AA11" s="38">
        <v>1</v>
      </c>
      <c r="AB11" s="38">
        <v>1</v>
      </c>
      <c r="AC11" s="38">
        <v>1</v>
      </c>
      <c r="AD11" s="38">
        <v>1</v>
      </c>
      <c r="AE11" s="38">
        <v>1</v>
      </c>
      <c r="AF11" s="38">
        <v>1</v>
      </c>
      <c r="AG11" s="38">
        <v>1</v>
      </c>
      <c r="AH11" s="38">
        <v>1</v>
      </c>
      <c r="AI11" s="38">
        <v>1</v>
      </c>
      <c r="AJ11" s="38">
        <v>1</v>
      </c>
      <c r="AK11" s="38"/>
      <c r="AL11" s="38"/>
      <c r="AM11" s="32" t="s">
        <v>60</v>
      </c>
      <c r="AN11" s="38"/>
      <c r="AO11" s="38"/>
      <c r="AP11" s="38"/>
      <c r="AQ11" s="38"/>
      <c r="AR11" s="38"/>
      <c r="AS11" s="38"/>
      <c r="AT11" s="38"/>
      <c r="AU11" s="38"/>
      <c r="AV11" s="38">
        <f>SUM(D11:T11)+SUM(W11:AU11)</f>
        <v>38</v>
      </c>
    </row>
    <row r="12" spans="1:48" ht="12" customHeight="1">
      <c r="A12" s="247"/>
      <c r="B12" s="24" t="s">
        <v>10</v>
      </c>
      <c r="C12" s="13" t="s">
        <v>26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 t="s">
        <v>60</v>
      </c>
      <c r="V12" s="32" t="s">
        <v>60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 t="s">
        <v>60</v>
      </c>
      <c r="AN12" s="32"/>
      <c r="AO12" s="32"/>
      <c r="AP12" s="32"/>
      <c r="AQ12" s="32"/>
      <c r="AR12" s="32"/>
      <c r="AS12" s="32"/>
      <c r="AT12" s="32"/>
      <c r="AU12" s="32"/>
      <c r="AV12" s="38">
        <f t="shared" ref="AV12:AV27" si="1">SUM(D12:T12)+SUM(W12:AU12)</f>
        <v>0</v>
      </c>
    </row>
    <row r="13" spans="1:48" ht="12" customHeight="1">
      <c r="A13" s="247"/>
      <c r="B13" s="18" t="s">
        <v>11</v>
      </c>
      <c r="C13" s="18" t="s">
        <v>27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38">
        <v>1</v>
      </c>
      <c r="R13" s="38">
        <v>1</v>
      </c>
      <c r="S13" s="38">
        <v>1</v>
      </c>
      <c r="T13" s="38">
        <v>1</v>
      </c>
      <c r="U13" s="38" t="s">
        <v>60</v>
      </c>
      <c r="V13" s="38" t="s">
        <v>60</v>
      </c>
      <c r="W13" s="38">
        <v>1</v>
      </c>
      <c r="X13" s="38">
        <v>1</v>
      </c>
      <c r="Y13" s="38">
        <v>1</v>
      </c>
      <c r="Z13" s="38">
        <v>1</v>
      </c>
      <c r="AA13" s="38">
        <v>1</v>
      </c>
      <c r="AB13" s="38">
        <v>1</v>
      </c>
      <c r="AC13" s="38">
        <v>1</v>
      </c>
      <c r="AD13" s="38">
        <v>1</v>
      </c>
      <c r="AE13" s="38">
        <v>1</v>
      </c>
      <c r="AF13" s="38">
        <v>2</v>
      </c>
      <c r="AG13" s="38">
        <v>2</v>
      </c>
      <c r="AH13" s="38"/>
      <c r="AI13" s="38"/>
      <c r="AJ13" s="38"/>
      <c r="AK13" s="38"/>
      <c r="AL13" s="38"/>
      <c r="AM13" s="32" t="s">
        <v>60</v>
      </c>
      <c r="AN13" s="38"/>
      <c r="AO13" s="38"/>
      <c r="AP13" s="38"/>
      <c r="AQ13" s="38"/>
      <c r="AR13" s="38"/>
      <c r="AS13" s="38"/>
      <c r="AT13" s="38"/>
      <c r="AU13" s="38"/>
      <c r="AV13" s="38">
        <f t="shared" si="1"/>
        <v>30</v>
      </c>
    </row>
    <row r="14" spans="1:48" ht="12" customHeight="1">
      <c r="A14" s="247"/>
      <c r="B14" s="18" t="s">
        <v>28</v>
      </c>
      <c r="C14" s="18" t="s">
        <v>29</v>
      </c>
      <c r="D14" s="22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7">
        <v>1</v>
      </c>
      <c r="K14" s="27">
        <v>1</v>
      </c>
      <c r="L14" s="26">
        <v>1</v>
      </c>
      <c r="M14" s="27">
        <v>2</v>
      </c>
      <c r="N14" s="27">
        <v>1</v>
      </c>
      <c r="O14" s="26">
        <v>1</v>
      </c>
      <c r="P14" s="32">
        <v>1</v>
      </c>
      <c r="Q14" s="32">
        <v>1</v>
      </c>
      <c r="R14" s="32">
        <v>1</v>
      </c>
      <c r="S14" s="32">
        <v>1</v>
      </c>
      <c r="T14" s="32">
        <v>1</v>
      </c>
      <c r="U14" s="32" t="s">
        <v>60</v>
      </c>
      <c r="V14" s="32" t="s">
        <v>60</v>
      </c>
      <c r="W14" s="32">
        <v>1</v>
      </c>
      <c r="X14" s="32">
        <v>1</v>
      </c>
      <c r="Y14" s="32">
        <v>1</v>
      </c>
      <c r="Z14" s="32">
        <v>1</v>
      </c>
      <c r="AA14" s="32">
        <v>1</v>
      </c>
      <c r="AB14" s="32">
        <v>1</v>
      </c>
      <c r="AC14" s="32">
        <v>1</v>
      </c>
      <c r="AD14" s="32">
        <v>1</v>
      </c>
      <c r="AE14" s="32">
        <v>1</v>
      </c>
      <c r="AF14" s="32">
        <v>1</v>
      </c>
      <c r="AG14" s="32">
        <v>1</v>
      </c>
      <c r="AH14" s="32">
        <v>1</v>
      </c>
      <c r="AI14" s="32">
        <v>1</v>
      </c>
      <c r="AJ14" s="32">
        <v>1</v>
      </c>
      <c r="AK14" s="32"/>
      <c r="AL14" s="32"/>
      <c r="AM14" s="32" t="s">
        <v>60</v>
      </c>
      <c r="AN14" s="32"/>
      <c r="AO14" s="32"/>
      <c r="AP14" s="32"/>
      <c r="AQ14" s="32"/>
      <c r="AR14" s="32"/>
      <c r="AS14" s="32"/>
      <c r="AT14" s="32"/>
      <c r="AU14" s="32"/>
      <c r="AV14" s="38">
        <f t="shared" si="1"/>
        <v>32</v>
      </c>
    </row>
    <row r="15" spans="1:48" ht="12" customHeight="1">
      <c r="A15" s="247"/>
      <c r="B15" s="244" t="s">
        <v>30</v>
      </c>
      <c r="C15" s="245"/>
      <c r="D15" s="22"/>
      <c r="E15" s="22"/>
      <c r="F15" s="22"/>
      <c r="G15" s="22"/>
      <c r="H15" s="22"/>
      <c r="I15" s="22"/>
      <c r="J15" s="27"/>
      <c r="K15" s="27"/>
      <c r="L15" s="26"/>
      <c r="M15" s="27"/>
      <c r="N15" s="27"/>
      <c r="O15" s="26"/>
      <c r="P15" s="32"/>
      <c r="Q15" s="32"/>
      <c r="R15" s="32"/>
      <c r="S15" s="32"/>
      <c r="T15" s="32"/>
      <c r="U15" s="32" t="s">
        <v>60</v>
      </c>
      <c r="V15" s="32" t="s">
        <v>60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 t="s">
        <v>60</v>
      </c>
      <c r="AN15" s="32"/>
      <c r="AO15" s="32"/>
      <c r="AP15" s="32"/>
      <c r="AQ15" s="32"/>
      <c r="AR15" s="32"/>
      <c r="AS15" s="32"/>
      <c r="AT15" s="32"/>
      <c r="AU15" s="32"/>
      <c r="AV15" s="38">
        <f t="shared" si="1"/>
        <v>0</v>
      </c>
    </row>
    <row r="16" spans="1:48" ht="12" customHeight="1">
      <c r="A16" s="247"/>
      <c r="B16" s="24" t="s">
        <v>31</v>
      </c>
      <c r="C16" s="25" t="s">
        <v>32</v>
      </c>
      <c r="D16" s="38">
        <v>1</v>
      </c>
      <c r="E16" s="38">
        <v>1</v>
      </c>
      <c r="F16" s="38">
        <v>1</v>
      </c>
      <c r="G16" s="38">
        <v>1</v>
      </c>
      <c r="H16" s="38">
        <v>1</v>
      </c>
      <c r="I16" s="38">
        <v>1</v>
      </c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8">
        <v>1</v>
      </c>
      <c r="P16" s="38">
        <v>1</v>
      </c>
      <c r="Q16" s="38">
        <v>1</v>
      </c>
      <c r="R16" s="38">
        <v>1</v>
      </c>
      <c r="S16" s="38">
        <v>1</v>
      </c>
      <c r="T16" s="38">
        <v>1</v>
      </c>
      <c r="U16" s="38" t="s">
        <v>60</v>
      </c>
      <c r="V16" s="38" t="s">
        <v>60</v>
      </c>
      <c r="W16" s="38">
        <v>1</v>
      </c>
      <c r="X16" s="38">
        <v>1</v>
      </c>
      <c r="Y16" s="38">
        <v>1</v>
      </c>
      <c r="Z16" s="38">
        <v>1</v>
      </c>
      <c r="AA16" s="38">
        <v>1</v>
      </c>
      <c r="AB16" s="38">
        <v>1</v>
      </c>
      <c r="AC16" s="38">
        <v>1</v>
      </c>
      <c r="AD16" s="38">
        <v>1</v>
      </c>
      <c r="AE16" s="38">
        <v>1</v>
      </c>
      <c r="AF16" s="38">
        <v>1</v>
      </c>
      <c r="AG16" s="38">
        <v>1</v>
      </c>
      <c r="AH16" s="38">
        <v>1</v>
      </c>
      <c r="AI16" s="38">
        <v>1</v>
      </c>
      <c r="AJ16" s="38">
        <v>1</v>
      </c>
      <c r="AK16" s="38"/>
      <c r="AL16" s="38"/>
      <c r="AM16" s="32" t="s">
        <v>60</v>
      </c>
      <c r="AN16" s="38"/>
      <c r="AO16" s="38"/>
      <c r="AP16" s="38"/>
      <c r="AQ16" s="38"/>
      <c r="AR16" s="38"/>
      <c r="AS16" s="38"/>
      <c r="AT16" s="38"/>
      <c r="AU16" s="38"/>
      <c r="AV16" s="38">
        <f t="shared" si="1"/>
        <v>31</v>
      </c>
    </row>
    <row r="17" spans="1:48" ht="10.5" customHeight="1">
      <c r="A17" s="247"/>
      <c r="B17" s="24" t="s">
        <v>33</v>
      </c>
      <c r="C17" s="25" t="s">
        <v>34</v>
      </c>
      <c r="D17" s="22"/>
      <c r="E17" s="22"/>
      <c r="F17" s="22"/>
      <c r="G17" s="22"/>
      <c r="H17" s="22"/>
      <c r="I17" s="22"/>
      <c r="J17" s="27"/>
      <c r="K17" s="27"/>
      <c r="L17" s="26"/>
      <c r="M17" s="27"/>
      <c r="N17" s="27">
        <v>1</v>
      </c>
      <c r="O17" s="26">
        <v>1</v>
      </c>
      <c r="P17" s="32">
        <v>1</v>
      </c>
      <c r="Q17" s="32">
        <v>1</v>
      </c>
      <c r="R17" s="32">
        <v>1</v>
      </c>
      <c r="S17" s="32">
        <v>1</v>
      </c>
      <c r="T17" s="32">
        <v>1</v>
      </c>
      <c r="U17" s="32" t="s">
        <v>60</v>
      </c>
      <c r="V17" s="32" t="s">
        <v>60</v>
      </c>
      <c r="W17" s="32">
        <v>1</v>
      </c>
      <c r="X17" s="32">
        <v>1</v>
      </c>
      <c r="Y17" s="32">
        <v>1</v>
      </c>
      <c r="Z17" s="32">
        <v>1</v>
      </c>
      <c r="AA17" s="32">
        <v>1</v>
      </c>
      <c r="AB17" s="32">
        <v>1</v>
      </c>
      <c r="AC17" s="32">
        <v>1</v>
      </c>
      <c r="AD17" s="32">
        <v>1</v>
      </c>
      <c r="AE17" s="32">
        <v>1</v>
      </c>
      <c r="AF17" s="32"/>
      <c r="AG17" s="32"/>
      <c r="AH17" s="32"/>
      <c r="AI17" s="32"/>
      <c r="AJ17" s="32"/>
      <c r="AK17" s="32"/>
      <c r="AL17" s="32"/>
      <c r="AM17" s="32" t="s">
        <v>60</v>
      </c>
      <c r="AN17" s="32"/>
      <c r="AO17" s="32"/>
      <c r="AP17" s="32"/>
      <c r="AQ17" s="32"/>
      <c r="AR17" s="32"/>
      <c r="AS17" s="32"/>
      <c r="AT17" s="32"/>
      <c r="AU17" s="32"/>
      <c r="AV17" s="38">
        <f t="shared" si="1"/>
        <v>16</v>
      </c>
    </row>
    <row r="18" spans="1:48" ht="12" customHeight="1">
      <c r="A18" s="247"/>
      <c r="B18" s="23" t="s">
        <v>35</v>
      </c>
      <c r="C18" s="23" t="s">
        <v>36</v>
      </c>
      <c r="D18" s="35">
        <v>1</v>
      </c>
      <c r="E18" s="36">
        <v>1</v>
      </c>
      <c r="F18" s="36">
        <v>1</v>
      </c>
      <c r="G18" s="36">
        <v>1</v>
      </c>
      <c r="H18" s="37">
        <v>1</v>
      </c>
      <c r="I18" s="37">
        <v>1</v>
      </c>
      <c r="J18" s="37">
        <v>1</v>
      </c>
      <c r="K18" s="37">
        <v>2</v>
      </c>
      <c r="L18" s="37">
        <v>2</v>
      </c>
      <c r="M18" s="37">
        <v>1</v>
      </c>
      <c r="N18" s="37">
        <v>1</v>
      </c>
      <c r="O18" s="37">
        <v>1</v>
      </c>
      <c r="P18" s="32">
        <v>1</v>
      </c>
      <c r="Q18" s="32">
        <v>1</v>
      </c>
      <c r="R18" s="32">
        <v>1</v>
      </c>
      <c r="S18" s="32">
        <v>1</v>
      </c>
      <c r="T18" s="32">
        <v>1</v>
      </c>
      <c r="U18" s="32" t="s">
        <v>60</v>
      </c>
      <c r="V18" s="32" t="s">
        <v>60</v>
      </c>
      <c r="W18" s="32">
        <v>1</v>
      </c>
      <c r="X18" s="32">
        <v>1</v>
      </c>
      <c r="Y18" s="32">
        <v>1</v>
      </c>
      <c r="Z18" s="32">
        <v>1</v>
      </c>
      <c r="AA18" s="32">
        <v>1</v>
      </c>
      <c r="AB18" s="32">
        <v>1</v>
      </c>
      <c r="AC18" s="32">
        <v>1</v>
      </c>
      <c r="AD18" s="32">
        <v>1</v>
      </c>
      <c r="AE18" s="32">
        <v>1</v>
      </c>
      <c r="AF18" s="32">
        <v>1</v>
      </c>
      <c r="AG18" s="32">
        <v>1</v>
      </c>
      <c r="AH18" s="32">
        <v>1</v>
      </c>
      <c r="AI18" s="32">
        <v>1</v>
      </c>
      <c r="AJ18" s="32">
        <v>1</v>
      </c>
      <c r="AK18" s="32"/>
      <c r="AL18" s="32"/>
      <c r="AM18" s="32" t="s">
        <v>60</v>
      </c>
      <c r="AN18" s="32"/>
      <c r="AO18" s="32"/>
      <c r="AP18" s="32"/>
      <c r="AQ18" s="32"/>
      <c r="AR18" s="32"/>
      <c r="AS18" s="32"/>
      <c r="AT18" s="32"/>
      <c r="AU18" s="32"/>
      <c r="AV18" s="38">
        <f t="shared" si="1"/>
        <v>33</v>
      </c>
    </row>
    <row r="19" spans="1:48" ht="10.5" customHeight="1">
      <c r="A19" s="247"/>
      <c r="B19" s="244" t="s">
        <v>37</v>
      </c>
      <c r="C19" s="24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 t="s">
        <v>60</v>
      </c>
      <c r="V19" s="32" t="s">
        <v>60</v>
      </c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 t="s">
        <v>60</v>
      </c>
      <c r="AN19" s="32"/>
      <c r="AO19" s="32"/>
      <c r="AP19" s="32"/>
      <c r="AQ19" s="32"/>
      <c r="AR19" s="32"/>
      <c r="AS19" s="32"/>
      <c r="AT19" s="32"/>
      <c r="AU19" s="32"/>
      <c r="AV19" s="38">
        <f t="shared" si="1"/>
        <v>0</v>
      </c>
    </row>
    <row r="20" spans="1:48" ht="10.5" customHeight="1">
      <c r="A20" s="247"/>
      <c r="B20" s="24" t="s">
        <v>12</v>
      </c>
      <c r="C20" s="21" t="s">
        <v>38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 t="s">
        <v>60</v>
      </c>
      <c r="V20" s="32" t="s">
        <v>60</v>
      </c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 t="s">
        <v>60</v>
      </c>
      <c r="AN20" s="32"/>
      <c r="AO20" s="32"/>
      <c r="AP20" s="32"/>
      <c r="AQ20" s="32"/>
      <c r="AR20" s="32"/>
      <c r="AS20" s="32"/>
      <c r="AT20" s="32"/>
      <c r="AU20" s="32"/>
      <c r="AV20" s="38">
        <f t="shared" si="1"/>
        <v>0</v>
      </c>
    </row>
    <row r="21" spans="1:48" ht="12" customHeight="1">
      <c r="A21" s="247"/>
      <c r="B21" s="28" t="s">
        <v>13</v>
      </c>
      <c r="C21" s="19" t="s">
        <v>14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 t="s">
        <v>60</v>
      </c>
      <c r="V21" s="32" t="s">
        <v>60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 t="s">
        <v>60</v>
      </c>
      <c r="AN21" s="32"/>
      <c r="AO21" s="32"/>
      <c r="AP21" s="32"/>
      <c r="AQ21" s="32"/>
      <c r="AR21" s="32"/>
      <c r="AS21" s="32"/>
      <c r="AT21" s="32"/>
      <c r="AU21" s="32"/>
      <c r="AV21" s="38">
        <f t="shared" si="1"/>
        <v>0</v>
      </c>
    </row>
    <row r="22" spans="1:48" ht="10.5" customHeight="1">
      <c r="A22" s="247"/>
      <c r="B22" s="28" t="s">
        <v>40</v>
      </c>
      <c r="C22" s="19" t="s">
        <v>15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 t="s">
        <v>60</v>
      </c>
      <c r="V22" s="32" t="s">
        <v>60</v>
      </c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 t="s">
        <v>60</v>
      </c>
      <c r="AN22" s="32"/>
      <c r="AO22" s="32"/>
      <c r="AP22" s="32"/>
      <c r="AQ22" s="32"/>
      <c r="AR22" s="32"/>
      <c r="AS22" s="32"/>
      <c r="AT22" s="32"/>
      <c r="AU22" s="32"/>
      <c r="AV22" s="38">
        <f t="shared" si="1"/>
        <v>0</v>
      </c>
    </row>
    <row r="23" spans="1:48" ht="10.5" customHeight="1">
      <c r="A23" s="247"/>
      <c r="B23" s="28" t="s">
        <v>39</v>
      </c>
      <c r="C23" s="19" t="s">
        <v>16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 t="s">
        <v>60</v>
      </c>
      <c r="V23" s="32" t="s">
        <v>60</v>
      </c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 t="s">
        <v>60</v>
      </c>
      <c r="AN23" s="32"/>
      <c r="AO23" s="32"/>
      <c r="AP23" s="32"/>
      <c r="AQ23" s="32"/>
      <c r="AR23" s="32"/>
      <c r="AS23" s="32"/>
      <c r="AT23" s="32"/>
      <c r="AU23" s="32"/>
      <c r="AV23" s="38">
        <f t="shared" si="1"/>
        <v>0</v>
      </c>
    </row>
    <row r="24" spans="1:48" ht="12" customHeight="1">
      <c r="A24" s="247"/>
      <c r="B24" s="28" t="s">
        <v>17</v>
      </c>
      <c r="C24" s="20" t="s">
        <v>41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 t="s">
        <v>60</v>
      </c>
      <c r="V24" s="32" t="s">
        <v>60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 t="s">
        <v>60</v>
      </c>
      <c r="AN24" s="32"/>
      <c r="AO24" s="32"/>
      <c r="AP24" s="32"/>
      <c r="AQ24" s="32"/>
      <c r="AR24" s="32"/>
      <c r="AS24" s="32"/>
      <c r="AT24" s="32"/>
      <c r="AU24" s="32"/>
      <c r="AV24" s="38">
        <f t="shared" si="1"/>
        <v>0</v>
      </c>
    </row>
    <row r="25" spans="1:48" ht="12" customHeight="1">
      <c r="A25" s="247"/>
      <c r="B25" s="28" t="s">
        <v>18</v>
      </c>
      <c r="C25" s="19" t="s">
        <v>19</v>
      </c>
      <c r="D25" s="38">
        <v>14</v>
      </c>
      <c r="E25" s="38">
        <v>14</v>
      </c>
      <c r="F25" s="38">
        <v>14</v>
      </c>
      <c r="G25" s="38">
        <v>8</v>
      </c>
      <c r="H25" s="38">
        <v>8</v>
      </c>
      <c r="I25" s="38">
        <v>8</v>
      </c>
      <c r="J25" s="38">
        <v>8</v>
      </c>
      <c r="K25" s="38">
        <v>8</v>
      </c>
      <c r="L25" s="38">
        <v>8</v>
      </c>
      <c r="M25" s="38">
        <v>8</v>
      </c>
      <c r="N25" s="38">
        <v>8</v>
      </c>
      <c r="O25" s="38">
        <v>8</v>
      </c>
      <c r="P25" s="38">
        <v>8</v>
      </c>
      <c r="Q25" s="38">
        <v>8</v>
      </c>
      <c r="R25" s="38">
        <v>8</v>
      </c>
      <c r="S25" s="38">
        <v>8</v>
      </c>
      <c r="T25" s="38">
        <v>8</v>
      </c>
      <c r="U25" s="38" t="s">
        <v>60</v>
      </c>
      <c r="V25" s="38" t="s">
        <v>60</v>
      </c>
      <c r="W25" s="38">
        <v>7</v>
      </c>
      <c r="X25" s="38">
        <v>7</v>
      </c>
      <c r="Y25" s="38">
        <v>7</v>
      </c>
      <c r="Z25" s="38">
        <v>7</v>
      </c>
      <c r="AA25" s="38">
        <v>7</v>
      </c>
      <c r="AB25" s="38">
        <v>7</v>
      </c>
      <c r="AC25" s="38">
        <v>7</v>
      </c>
      <c r="AD25" s="38">
        <v>7</v>
      </c>
      <c r="AE25" s="38">
        <v>7</v>
      </c>
      <c r="AF25" s="38">
        <v>7</v>
      </c>
      <c r="AG25" s="38">
        <v>7</v>
      </c>
      <c r="AH25" s="38">
        <v>3</v>
      </c>
      <c r="AI25" s="38">
        <v>3</v>
      </c>
      <c r="AJ25" s="38">
        <v>3</v>
      </c>
      <c r="AK25" s="38"/>
      <c r="AL25" s="38"/>
      <c r="AM25" s="32" t="s">
        <v>60</v>
      </c>
      <c r="AN25" s="38"/>
      <c r="AO25" s="38"/>
      <c r="AP25" s="38"/>
      <c r="AQ25" s="38"/>
      <c r="AR25" s="38"/>
      <c r="AS25" s="38"/>
      <c r="AT25" s="38"/>
      <c r="AU25" s="38"/>
      <c r="AV25" s="38">
        <f t="shared" si="1"/>
        <v>240</v>
      </c>
    </row>
    <row r="26" spans="1:48" ht="12" customHeight="1">
      <c r="A26" s="247"/>
      <c r="B26" s="28" t="s">
        <v>42</v>
      </c>
      <c r="C26" s="19" t="s">
        <v>15</v>
      </c>
      <c r="D26" s="38">
        <v>12</v>
      </c>
      <c r="E26" s="38">
        <v>12</v>
      </c>
      <c r="F26" s="38">
        <v>12</v>
      </c>
      <c r="G26" s="38">
        <v>18</v>
      </c>
      <c r="H26" s="38">
        <v>18</v>
      </c>
      <c r="I26" s="38">
        <v>18</v>
      </c>
      <c r="J26" s="38">
        <v>18</v>
      </c>
      <c r="K26" s="38">
        <v>18</v>
      </c>
      <c r="L26" s="38">
        <v>18</v>
      </c>
      <c r="M26" s="38">
        <v>18</v>
      </c>
      <c r="N26" s="38">
        <v>18</v>
      </c>
      <c r="O26" s="38">
        <v>18</v>
      </c>
      <c r="P26" s="38">
        <v>18</v>
      </c>
      <c r="Q26" s="38">
        <v>18</v>
      </c>
      <c r="R26" s="38">
        <v>18</v>
      </c>
      <c r="S26" s="38">
        <v>18</v>
      </c>
      <c r="T26" s="38">
        <v>18</v>
      </c>
      <c r="U26" s="38" t="s">
        <v>60</v>
      </c>
      <c r="V26" s="38" t="s">
        <v>60</v>
      </c>
      <c r="W26" s="38">
        <v>18</v>
      </c>
      <c r="X26" s="38">
        <v>18</v>
      </c>
      <c r="Y26" s="38">
        <v>18</v>
      </c>
      <c r="Z26" s="38">
        <v>18</v>
      </c>
      <c r="AA26" s="38">
        <v>18</v>
      </c>
      <c r="AB26" s="38">
        <v>18</v>
      </c>
      <c r="AC26" s="38">
        <v>18</v>
      </c>
      <c r="AD26" s="38">
        <v>18</v>
      </c>
      <c r="AE26" s="38">
        <v>18</v>
      </c>
      <c r="AF26" s="38">
        <v>18</v>
      </c>
      <c r="AG26" s="38">
        <v>18</v>
      </c>
      <c r="AH26" s="38">
        <v>24</v>
      </c>
      <c r="AI26" s="38">
        <v>24</v>
      </c>
      <c r="AJ26" s="38">
        <v>24</v>
      </c>
      <c r="AK26" s="38"/>
      <c r="AL26" s="38"/>
      <c r="AM26" s="32" t="s">
        <v>60</v>
      </c>
      <c r="AN26" s="38"/>
      <c r="AO26" s="38"/>
      <c r="AP26" s="38"/>
      <c r="AQ26" s="38"/>
      <c r="AR26" s="38"/>
      <c r="AS26" s="38"/>
      <c r="AT26" s="38"/>
      <c r="AU26" s="38"/>
      <c r="AV26" s="38">
        <f t="shared" si="1"/>
        <v>558</v>
      </c>
    </row>
    <row r="27" spans="1:48" ht="12" customHeight="1">
      <c r="A27" s="247"/>
      <c r="B27" s="28" t="s">
        <v>20</v>
      </c>
      <c r="C27" s="19" t="s">
        <v>16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 t="s">
        <v>60</v>
      </c>
      <c r="V27" s="38" t="s">
        <v>60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>
        <v>17</v>
      </c>
      <c r="AL27" s="38">
        <v>35</v>
      </c>
      <c r="AM27" s="32" t="s">
        <v>60</v>
      </c>
      <c r="AN27" s="38">
        <v>35</v>
      </c>
      <c r="AO27" s="38">
        <v>35</v>
      </c>
      <c r="AP27" s="38">
        <v>35</v>
      </c>
      <c r="AQ27" s="38">
        <v>35</v>
      </c>
      <c r="AR27" s="38">
        <v>35</v>
      </c>
      <c r="AS27" s="38">
        <v>35</v>
      </c>
      <c r="AT27" s="38">
        <v>18</v>
      </c>
      <c r="AU27" s="38"/>
      <c r="AV27" s="38">
        <f t="shared" si="1"/>
        <v>280</v>
      </c>
    </row>
    <row r="28" spans="1:48" ht="12" customHeight="1">
      <c r="A28" s="247"/>
      <c r="B28" s="240" t="s">
        <v>61</v>
      </c>
      <c r="C28" s="241"/>
      <c r="D28" s="32">
        <f>SUM(D10:D27)</f>
        <v>32</v>
      </c>
      <c r="E28" s="32">
        <f t="shared" ref="E28:T28" si="2">SUM(E10:E27)</f>
        <v>32</v>
      </c>
      <c r="F28" s="32">
        <f t="shared" si="2"/>
        <v>32</v>
      </c>
      <c r="G28" s="32">
        <f t="shared" si="2"/>
        <v>32</v>
      </c>
      <c r="H28" s="32">
        <f t="shared" si="2"/>
        <v>32</v>
      </c>
      <c r="I28" s="32">
        <f t="shared" si="2"/>
        <v>32</v>
      </c>
      <c r="J28" s="32">
        <f t="shared" si="2"/>
        <v>32</v>
      </c>
      <c r="K28" s="32">
        <f t="shared" si="2"/>
        <v>32</v>
      </c>
      <c r="L28" s="32">
        <f t="shared" si="2"/>
        <v>32</v>
      </c>
      <c r="M28" s="32">
        <f t="shared" si="2"/>
        <v>32</v>
      </c>
      <c r="N28" s="32">
        <f t="shared" si="2"/>
        <v>32</v>
      </c>
      <c r="O28" s="32">
        <f t="shared" si="2"/>
        <v>32</v>
      </c>
      <c r="P28" s="32">
        <f t="shared" si="2"/>
        <v>32</v>
      </c>
      <c r="Q28" s="32">
        <f t="shared" si="2"/>
        <v>32</v>
      </c>
      <c r="R28" s="32">
        <f t="shared" si="2"/>
        <v>32</v>
      </c>
      <c r="S28" s="32">
        <f t="shared" si="2"/>
        <v>32</v>
      </c>
      <c r="T28" s="32">
        <f t="shared" si="2"/>
        <v>32</v>
      </c>
      <c r="U28" s="32" t="s">
        <v>60</v>
      </c>
      <c r="V28" s="32" t="s">
        <v>60</v>
      </c>
      <c r="W28" s="32">
        <f>SUM(W10:W27)</f>
        <v>31</v>
      </c>
      <c r="X28" s="32">
        <f t="shared" ref="X28:AL28" si="3">SUM(X10:X27)</f>
        <v>31</v>
      </c>
      <c r="Y28" s="32">
        <f t="shared" si="3"/>
        <v>31</v>
      </c>
      <c r="Z28" s="32">
        <f t="shared" si="3"/>
        <v>31</v>
      </c>
      <c r="AA28" s="32">
        <f t="shared" si="3"/>
        <v>31</v>
      </c>
      <c r="AB28" s="32">
        <f t="shared" si="3"/>
        <v>31</v>
      </c>
      <c r="AC28" s="32">
        <f t="shared" si="3"/>
        <v>31</v>
      </c>
      <c r="AD28" s="32">
        <f t="shared" si="3"/>
        <v>31</v>
      </c>
      <c r="AE28" s="32">
        <f t="shared" si="3"/>
        <v>31</v>
      </c>
      <c r="AF28" s="32">
        <f t="shared" si="3"/>
        <v>31</v>
      </c>
      <c r="AG28" s="32">
        <f t="shared" si="3"/>
        <v>31</v>
      </c>
      <c r="AH28" s="32">
        <f t="shared" si="3"/>
        <v>31</v>
      </c>
      <c r="AI28" s="32">
        <f t="shared" si="3"/>
        <v>31</v>
      </c>
      <c r="AJ28" s="32">
        <f t="shared" si="3"/>
        <v>31</v>
      </c>
      <c r="AK28" s="32">
        <f t="shared" si="3"/>
        <v>17</v>
      </c>
      <c r="AL28" s="32">
        <f t="shared" si="3"/>
        <v>35</v>
      </c>
      <c r="AM28" s="32" t="s">
        <v>60</v>
      </c>
      <c r="AN28" s="32">
        <f>SUM(AN10:AN27)</f>
        <v>35</v>
      </c>
      <c r="AO28" s="32">
        <f t="shared" ref="AO28:AT28" si="4">SUM(AO10:AO27)</f>
        <v>35</v>
      </c>
      <c r="AP28" s="32">
        <f t="shared" si="4"/>
        <v>35</v>
      </c>
      <c r="AQ28" s="32">
        <f t="shared" si="4"/>
        <v>35</v>
      </c>
      <c r="AR28" s="32">
        <f t="shared" si="4"/>
        <v>35</v>
      </c>
      <c r="AS28" s="32">
        <f t="shared" si="4"/>
        <v>35</v>
      </c>
      <c r="AT28" s="32">
        <f t="shared" si="4"/>
        <v>18</v>
      </c>
      <c r="AU28" s="32"/>
      <c r="AV28" s="32">
        <f>SUM(D28:T28)+SUM(W28:AU28)</f>
        <v>1258</v>
      </c>
    </row>
    <row r="29" spans="1:48" ht="12" customHeight="1">
      <c r="A29" s="247"/>
      <c r="B29" s="246" t="s">
        <v>43</v>
      </c>
      <c r="C29" s="24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 t="s">
        <v>60</v>
      </c>
      <c r="V29" s="32" t="s">
        <v>60</v>
      </c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>
        <v>12</v>
      </c>
      <c r="AL29" s="32"/>
      <c r="AM29" s="32" t="s">
        <v>60</v>
      </c>
      <c r="AN29" s="32"/>
      <c r="AO29" s="32"/>
      <c r="AP29" s="32"/>
      <c r="AQ29" s="32"/>
      <c r="AR29" s="32"/>
      <c r="AS29" s="32"/>
      <c r="AT29" s="32"/>
      <c r="AU29" s="32"/>
      <c r="AV29" s="32">
        <f t="shared" ref="AV29:AV33" si="5">SUM(D29:T29)+SUM(W29:AU29)</f>
        <v>12</v>
      </c>
    </row>
    <row r="30" spans="1:48" ht="12" customHeight="1">
      <c r="A30" s="247"/>
      <c r="B30" s="246" t="s">
        <v>44</v>
      </c>
      <c r="C30" s="246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 t="s">
        <v>60</v>
      </c>
      <c r="V30" s="32" t="s">
        <v>60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 t="s">
        <v>60</v>
      </c>
      <c r="AN30" s="32"/>
      <c r="AO30" s="32"/>
      <c r="AP30" s="32"/>
      <c r="AQ30" s="32"/>
      <c r="AR30" s="32"/>
      <c r="AS30" s="32"/>
      <c r="AT30" s="32">
        <v>12</v>
      </c>
      <c r="AU30" s="32"/>
      <c r="AV30" s="32">
        <f t="shared" si="5"/>
        <v>12</v>
      </c>
    </row>
    <row r="31" spans="1:48" ht="12" customHeight="1">
      <c r="A31" s="248"/>
      <c r="B31" s="246" t="s">
        <v>21</v>
      </c>
      <c r="C31" s="246"/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32">
        <v>1</v>
      </c>
      <c r="T31" s="32">
        <v>1</v>
      </c>
      <c r="U31" s="32" t="s">
        <v>60</v>
      </c>
      <c r="V31" s="32" t="s">
        <v>60</v>
      </c>
      <c r="W31" s="32">
        <v>1</v>
      </c>
      <c r="X31" s="32">
        <v>1</v>
      </c>
      <c r="Y31" s="32">
        <v>1</v>
      </c>
      <c r="Z31" s="32">
        <v>1</v>
      </c>
      <c r="AA31" s="32">
        <v>1</v>
      </c>
      <c r="AB31" s="32">
        <v>1</v>
      </c>
      <c r="AC31" s="32">
        <v>1</v>
      </c>
      <c r="AD31" s="32">
        <v>1</v>
      </c>
      <c r="AE31" s="32">
        <v>1</v>
      </c>
      <c r="AF31" s="32">
        <v>1</v>
      </c>
      <c r="AG31" s="32">
        <v>1</v>
      </c>
      <c r="AH31" s="32">
        <v>1</v>
      </c>
      <c r="AI31" s="32">
        <v>2</v>
      </c>
      <c r="AJ31" s="32">
        <v>2</v>
      </c>
      <c r="AK31" s="32">
        <v>2</v>
      </c>
      <c r="AL31" s="32"/>
      <c r="AM31" s="32" t="s">
        <v>60</v>
      </c>
      <c r="AN31" s="32"/>
      <c r="AO31" s="32"/>
      <c r="AP31" s="32"/>
      <c r="AQ31" s="32"/>
      <c r="AR31" s="32"/>
      <c r="AS31" s="32"/>
      <c r="AT31" s="32">
        <v>5</v>
      </c>
      <c r="AU31" s="32"/>
      <c r="AV31" s="32">
        <f t="shared" si="5"/>
        <v>40</v>
      </c>
    </row>
    <row r="32" spans="1:48" ht="12" customHeight="1">
      <c r="A32" s="34"/>
      <c r="B32" s="240"/>
      <c r="C32" s="2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 t="s">
        <v>60</v>
      </c>
      <c r="V32" s="32" t="s">
        <v>60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 t="s">
        <v>60</v>
      </c>
      <c r="AN32" s="32"/>
      <c r="AO32" s="32"/>
      <c r="AP32" s="32"/>
      <c r="AQ32" s="32"/>
      <c r="AR32" s="32"/>
      <c r="AS32" s="32"/>
      <c r="AT32" s="32"/>
      <c r="AU32" s="32"/>
      <c r="AV32" s="32"/>
    </row>
    <row r="33" spans="1:48" ht="12" customHeight="1">
      <c r="A33" s="34"/>
      <c r="B33" s="242" t="s">
        <v>62</v>
      </c>
      <c r="C33" s="243"/>
      <c r="D33" s="32">
        <f t="shared" ref="D33:T33" si="6">D28+SUM(D29:D32)</f>
        <v>33</v>
      </c>
      <c r="E33" s="32">
        <f t="shared" si="6"/>
        <v>33</v>
      </c>
      <c r="F33" s="32">
        <f t="shared" si="6"/>
        <v>33</v>
      </c>
      <c r="G33" s="32">
        <f t="shared" si="6"/>
        <v>33</v>
      </c>
      <c r="H33" s="32">
        <f t="shared" si="6"/>
        <v>33</v>
      </c>
      <c r="I33" s="32">
        <f t="shared" si="6"/>
        <v>33</v>
      </c>
      <c r="J33" s="32">
        <f t="shared" si="6"/>
        <v>33</v>
      </c>
      <c r="K33" s="32">
        <f t="shared" si="6"/>
        <v>33</v>
      </c>
      <c r="L33" s="32">
        <f t="shared" si="6"/>
        <v>33</v>
      </c>
      <c r="M33" s="32">
        <f t="shared" si="6"/>
        <v>33</v>
      </c>
      <c r="N33" s="32">
        <f t="shared" si="6"/>
        <v>33</v>
      </c>
      <c r="O33" s="32">
        <f t="shared" si="6"/>
        <v>33</v>
      </c>
      <c r="P33" s="32">
        <f t="shared" si="6"/>
        <v>33</v>
      </c>
      <c r="Q33" s="32">
        <f t="shared" si="6"/>
        <v>33</v>
      </c>
      <c r="R33" s="32">
        <f t="shared" si="6"/>
        <v>33</v>
      </c>
      <c r="S33" s="32">
        <f t="shared" si="6"/>
        <v>33</v>
      </c>
      <c r="T33" s="32">
        <f t="shared" si="6"/>
        <v>33</v>
      </c>
      <c r="U33" s="32" t="s">
        <v>60</v>
      </c>
      <c r="V33" s="32" t="s">
        <v>60</v>
      </c>
      <c r="W33" s="32">
        <f t="shared" ref="W33:AL33" si="7">W28+SUM(W29:W32)</f>
        <v>32</v>
      </c>
      <c r="X33" s="32">
        <f t="shared" si="7"/>
        <v>32</v>
      </c>
      <c r="Y33" s="32">
        <f t="shared" si="7"/>
        <v>32</v>
      </c>
      <c r="Z33" s="32">
        <f t="shared" si="7"/>
        <v>32</v>
      </c>
      <c r="AA33" s="32">
        <f t="shared" si="7"/>
        <v>32</v>
      </c>
      <c r="AB33" s="32">
        <f t="shared" si="7"/>
        <v>32</v>
      </c>
      <c r="AC33" s="32">
        <f t="shared" si="7"/>
        <v>32</v>
      </c>
      <c r="AD33" s="32">
        <f t="shared" si="7"/>
        <v>32</v>
      </c>
      <c r="AE33" s="32">
        <f t="shared" si="7"/>
        <v>32</v>
      </c>
      <c r="AF33" s="32">
        <f t="shared" si="7"/>
        <v>32</v>
      </c>
      <c r="AG33" s="32">
        <f t="shared" si="7"/>
        <v>32</v>
      </c>
      <c r="AH33" s="32">
        <f t="shared" si="7"/>
        <v>32</v>
      </c>
      <c r="AI33" s="32">
        <f t="shared" si="7"/>
        <v>33</v>
      </c>
      <c r="AJ33" s="32">
        <f t="shared" si="7"/>
        <v>33</v>
      </c>
      <c r="AK33" s="32">
        <f t="shared" si="7"/>
        <v>31</v>
      </c>
      <c r="AL33" s="32">
        <f t="shared" si="7"/>
        <v>35</v>
      </c>
      <c r="AM33" s="32" t="s">
        <v>60</v>
      </c>
      <c r="AN33" s="32">
        <f t="shared" ref="AN33:AT33" si="8">AN28+SUM(AN29:AN32)</f>
        <v>35</v>
      </c>
      <c r="AO33" s="32">
        <f t="shared" si="8"/>
        <v>35</v>
      </c>
      <c r="AP33" s="32">
        <f t="shared" si="8"/>
        <v>35</v>
      </c>
      <c r="AQ33" s="32">
        <f t="shared" si="8"/>
        <v>35</v>
      </c>
      <c r="AR33" s="32">
        <f t="shared" si="8"/>
        <v>35</v>
      </c>
      <c r="AS33" s="32">
        <f t="shared" si="8"/>
        <v>35</v>
      </c>
      <c r="AT33" s="32">
        <f t="shared" si="8"/>
        <v>35</v>
      </c>
      <c r="AU33" s="32"/>
      <c r="AV33" s="32">
        <f t="shared" si="5"/>
        <v>1322</v>
      </c>
    </row>
    <row r="34" spans="1:48" ht="12" customHeight="1">
      <c r="A34" s="34"/>
      <c r="B34" s="6"/>
      <c r="C34" s="2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</sheetData>
  <mergeCells count="26">
    <mergeCell ref="AV3:AV7"/>
    <mergeCell ref="C6:C7"/>
    <mergeCell ref="D6:AU6"/>
    <mergeCell ref="A8:A31"/>
    <mergeCell ref="B9:C9"/>
    <mergeCell ref="B15:C15"/>
    <mergeCell ref="B19:C19"/>
    <mergeCell ref="B28:C28"/>
    <mergeCell ref="B29:C29"/>
    <mergeCell ref="Q3:U3"/>
    <mergeCell ref="V3:Y3"/>
    <mergeCell ref="Z3:AC3"/>
    <mergeCell ref="AD3:AH3"/>
    <mergeCell ref="AI3:AL3"/>
    <mergeCell ref="AM3:AP3"/>
    <mergeCell ref="A3:A7"/>
    <mergeCell ref="B30:C30"/>
    <mergeCell ref="B31:C31"/>
    <mergeCell ref="B32:C32"/>
    <mergeCell ref="B33:C33"/>
    <mergeCell ref="AQ3:AU3"/>
    <mergeCell ref="B3:B7"/>
    <mergeCell ref="C3:C5"/>
    <mergeCell ref="D3:H3"/>
    <mergeCell ref="I3:L3"/>
    <mergeCell ref="M3:P3"/>
  </mergeCells>
  <hyperlinks>
    <hyperlink ref="AV3" location="_ftn1" display="_ftn1"/>
  </hyperlinks>
  <pageMargins left="0.23622047244094488" right="0.23622047244094488" top="0.27559055118110237" bottom="0.27559055118110237" header="0.11811023622047244" footer="0.1181102362204724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7"/>
  <sheetViews>
    <sheetView view="pageLayout" topLeftCell="B1" zoomScaleNormal="100" workbookViewId="0">
      <selection activeCell="C7" sqref="C7:AW7"/>
    </sheetView>
  </sheetViews>
  <sheetFormatPr defaultRowHeight="15"/>
  <cols>
    <col min="1" max="1" width="10.7109375" style="39" bestFit="1" customWidth="1"/>
    <col min="2" max="2" width="8.28515625" style="39" bestFit="1" customWidth="1"/>
    <col min="3" max="6" width="3.5703125" style="39" bestFit="1" customWidth="1"/>
    <col min="7" max="14" width="2.7109375" style="39" customWidth="1"/>
    <col min="15" max="15" width="3.5703125" style="39" customWidth="1"/>
    <col min="16" max="16" width="2.7109375" style="39" customWidth="1"/>
    <col min="17" max="17" width="2.42578125" style="48" customWidth="1"/>
    <col min="18" max="18" width="3.28515625" style="39" customWidth="1"/>
    <col min="19" max="21" width="3.5703125" style="39" bestFit="1" customWidth="1"/>
    <col min="22" max="23" width="3.5703125" style="39" customWidth="1"/>
    <col min="24" max="24" width="4" style="39" customWidth="1"/>
    <col min="25" max="25" width="3.85546875" style="39" customWidth="1"/>
    <col min="26" max="26" width="3.5703125" style="39" bestFit="1" customWidth="1"/>
    <col min="27" max="27" width="3.5703125" style="39" customWidth="1"/>
    <col min="28" max="28" width="4.5703125" style="39" bestFit="1" customWidth="1"/>
    <col min="29" max="29" width="3.5703125" style="39" customWidth="1"/>
    <col min="30" max="31" width="2.7109375" style="39" customWidth="1"/>
    <col min="32" max="32" width="3.140625" style="39" customWidth="1"/>
    <col min="33" max="33" width="2.7109375" style="39" customWidth="1"/>
    <col min="34" max="34" width="3" style="39" customWidth="1"/>
    <col min="35" max="36" width="2.7109375" style="39" customWidth="1"/>
    <col min="37" max="39" width="3.140625" style="39" customWidth="1"/>
    <col min="40" max="40" width="5.5703125" style="39" customWidth="1"/>
    <col min="41" max="41" width="4.5703125" style="39" bestFit="1" customWidth="1"/>
    <col min="42" max="43" width="3.5703125" style="39" bestFit="1" customWidth="1"/>
    <col min="44" max="44" width="3.42578125" style="39" bestFit="1" customWidth="1"/>
    <col min="45" max="46" width="3.5703125" style="39" bestFit="1" customWidth="1"/>
    <col min="47" max="47" width="3.5703125" style="39" customWidth="1"/>
    <col min="48" max="49" width="3.5703125" style="39" bestFit="1" customWidth="1"/>
    <col min="50" max="50" width="2.7109375" style="39" customWidth="1"/>
    <col min="51" max="258" width="9.140625" style="39"/>
    <col min="259" max="259" width="10.7109375" style="39" bestFit="1" customWidth="1"/>
    <col min="260" max="260" width="8.28515625" style="39" bestFit="1" customWidth="1"/>
    <col min="261" max="264" width="3.5703125" style="39" bestFit="1" customWidth="1"/>
    <col min="265" max="272" width="2.7109375" style="39" customWidth="1"/>
    <col min="273" max="273" width="3.5703125" style="39" customWidth="1"/>
    <col min="274" max="274" width="2.7109375" style="39" customWidth="1"/>
    <col min="275" max="275" width="2.42578125" style="39" customWidth="1"/>
    <col min="276" max="276" width="3.28515625" style="39" customWidth="1"/>
    <col min="277" max="279" width="3.5703125" style="39" bestFit="1" customWidth="1"/>
    <col min="280" max="281" width="3.5703125" style="39" customWidth="1"/>
    <col min="282" max="282" width="4" style="39" customWidth="1"/>
    <col min="283" max="283" width="3.85546875" style="39" customWidth="1"/>
    <col min="284" max="284" width="3.5703125" style="39" bestFit="1" customWidth="1"/>
    <col min="285" max="285" width="3.5703125" style="39" customWidth="1"/>
    <col min="286" max="286" width="4.5703125" style="39" bestFit="1" customWidth="1"/>
    <col min="287" max="287" width="3.5703125" style="39" customWidth="1"/>
    <col min="288" max="289" width="2.7109375" style="39" customWidth="1"/>
    <col min="290" max="290" width="3.140625" style="39" customWidth="1"/>
    <col min="291" max="291" width="2.7109375" style="39" customWidth="1"/>
    <col min="292" max="292" width="3" style="39" customWidth="1"/>
    <col min="293" max="296" width="2.7109375" style="39" customWidth="1"/>
    <col min="297" max="297" width="5.5703125" style="39" customWidth="1"/>
    <col min="298" max="298" width="4.5703125" style="39" bestFit="1" customWidth="1"/>
    <col min="299" max="300" width="3.5703125" style="39" bestFit="1" customWidth="1"/>
    <col min="301" max="301" width="3.42578125" style="39" bestFit="1" customWidth="1"/>
    <col min="302" max="305" width="3.5703125" style="39" bestFit="1" customWidth="1"/>
    <col min="306" max="306" width="2.7109375" style="39" customWidth="1"/>
    <col min="307" max="514" width="9.140625" style="39"/>
    <col min="515" max="515" width="10.7109375" style="39" bestFit="1" customWidth="1"/>
    <col min="516" max="516" width="8.28515625" style="39" bestFit="1" customWidth="1"/>
    <col min="517" max="520" width="3.5703125" style="39" bestFit="1" customWidth="1"/>
    <col min="521" max="528" width="2.7109375" style="39" customWidth="1"/>
    <col min="529" max="529" width="3.5703125" style="39" customWidth="1"/>
    <col min="530" max="530" width="2.7109375" style="39" customWidth="1"/>
    <col min="531" max="531" width="2.42578125" style="39" customWidth="1"/>
    <col min="532" max="532" width="3.28515625" style="39" customWidth="1"/>
    <col min="533" max="535" width="3.5703125" style="39" bestFit="1" customWidth="1"/>
    <col min="536" max="537" width="3.5703125" style="39" customWidth="1"/>
    <col min="538" max="538" width="4" style="39" customWidth="1"/>
    <col min="539" max="539" width="3.85546875" style="39" customWidth="1"/>
    <col min="540" max="540" width="3.5703125" style="39" bestFit="1" customWidth="1"/>
    <col min="541" max="541" width="3.5703125" style="39" customWidth="1"/>
    <col min="542" max="542" width="4.5703125" style="39" bestFit="1" customWidth="1"/>
    <col min="543" max="543" width="3.5703125" style="39" customWidth="1"/>
    <col min="544" max="545" width="2.7109375" style="39" customWidth="1"/>
    <col min="546" max="546" width="3.140625" style="39" customWidth="1"/>
    <col min="547" max="547" width="2.7109375" style="39" customWidth="1"/>
    <col min="548" max="548" width="3" style="39" customWidth="1"/>
    <col min="549" max="552" width="2.7109375" style="39" customWidth="1"/>
    <col min="553" max="553" width="5.5703125" style="39" customWidth="1"/>
    <col min="554" max="554" width="4.5703125" style="39" bestFit="1" customWidth="1"/>
    <col min="555" max="556" width="3.5703125" style="39" bestFit="1" customWidth="1"/>
    <col min="557" max="557" width="3.42578125" style="39" bestFit="1" customWidth="1"/>
    <col min="558" max="561" width="3.5703125" style="39" bestFit="1" customWidth="1"/>
    <col min="562" max="562" width="2.7109375" style="39" customWidth="1"/>
    <col min="563" max="770" width="9.140625" style="39"/>
    <col min="771" max="771" width="10.7109375" style="39" bestFit="1" customWidth="1"/>
    <col min="772" max="772" width="8.28515625" style="39" bestFit="1" customWidth="1"/>
    <col min="773" max="776" width="3.5703125" style="39" bestFit="1" customWidth="1"/>
    <col min="777" max="784" width="2.7109375" style="39" customWidth="1"/>
    <col min="785" max="785" width="3.5703125" style="39" customWidth="1"/>
    <col min="786" max="786" width="2.7109375" style="39" customWidth="1"/>
    <col min="787" max="787" width="2.42578125" style="39" customWidth="1"/>
    <col min="788" max="788" width="3.28515625" style="39" customWidth="1"/>
    <col min="789" max="791" width="3.5703125" style="39" bestFit="1" customWidth="1"/>
    <col min="792" max="793" width="3.5703125" style="39" customWidth="1"/>
    <col min="794" max="794" width="4" style="39" customWidth="1"/>
    <col min="795" max="795" width="3.85546875" style="39" customWidth="1"/>
    <col min="796" max="796" width="3.5703125" style="39" bestFit="1" customWidth="1"/>
    <col min="797" max="797" width="3.5703125" style="39" customWidth="1"/>
    <col min="798" max="798" width="4.5703125" style="39" bestFit="1" customWidth="1"/>
    <col min="799" max="799" width="3.5703125" style="39" customWidth="1"/>
    <col min="800" max="801" width="2.7109375" style="39" customWidth="1"/>
    <col min="802" max="802" width="3.140625" style="39" customWidth="1"/>
    <col min="803" max="803" width="2.7109375" style="39" customWidth="1"/>
    <col min="804" max="804" width="3" style="39" customWidth="1"/>
    <col min="805" max="808" width="2.7109375" style="39" customWidth="1"/>
    <col min="809" max="809" width="5.5703125" style="39" customWidth="1"/>
    <col min="810" max="810" width="4.5703125" style="39" bestFit="1" customWidth="1"/>
    <col min="811" max="812" width="3.5703125" style="39" bestFit="1" customWidth="1"/>
    <col min="813" max="813" width="3.42578125" style="39" bestFit="1" customWidth="1"/>
    <col min="814" max="817" width="3.5703125" style="39" bestFit="1" customWidth="1"/>
    <col min="818" max="818" width="2.7109375" style="39" customWidth="1"/>
    <col min="819" max="1026" width="9.140625" style="39"/>
    <col min="1027" max="1027" width="10.7109375" style="39" bestFit="1" customWidth="1"/>
    <col min="1028" max="1028" width="8.28515625" style="39" bestFit="1" customWidth="1"/>
    <col min="1029" max="1032" width="3.5703125" style="39" bestFit="1" customWidth="1"/>
    <col min="1033" max="1040" width="2.7109375" style="39" customWidth="1"/>
    <col min="1041" max="1041" width="3.5703125" style="39" customWidth="1"/>
    <col min="1042" max="1042" width="2.7109375" style="39" customWidth="1"/>
    <col min="1043" max="1043" width="2.42578125" style="39" customWidth="1"/>
    <col min="1044" max="1044" width="3.28515625" style="39" customWidth="1"/>
    <col min="1045" max="1047" width="3.5703125" style="39" bestFit="1" customWidth="1"/>
    <col min="1048" max="1049" width="3.5703125" style="39" customWidth="1"/>
    <col min="1050" max="1050" width="4" style="39" customWidth="1"/>
    <col min="1051" max="1051" width="3.85546875" style="39" customWidth="1"/>
    <col min="1052" max="1052" width="3.5703125" style="39" bestFit="1" customWidth="1"/>
    <col min="1053" max="1053" width="3.5703125" style="39" customWidth="1"/>
    <col min="1054" max="1054" width="4.5703125" style="39" bestFit="1" customWidth="1"/>
    <col min="1055" max="1055" width="3.5703125" style="39" customWidth="1"/>
    <col min="1056" max="1057" width="2.7109375" style="39" customWidth="1"/>
    <col min="1058" max="1058" width="3.140625" style="39" customWidth="1"/>
    <col min="1059" max="1059" width="2.7109375" style="39" customWidth="1"/>
    <col min="1060" max="1060" width="3" style="39" customWidth="1"/>
    <col min="1061" max="1064" width="2.7109375" style="39" customWidth="1"/>
    <col min="1065" max="1065" width="5.5703125" style="39" customWidth="1"/>
    <col min="1066" max="1066" width="4.5703125" style="39" bestFit="1" customWidth="1"/>
    <col min="1067" max="1068" width="3.5703125" style="39" bestFit="1" customWidth="1"/>
    <col min="1069" max="1069" width="3.42578125" style="39" bestFit="1" customWidth="1"/>
    <col min="1070" max="1073" width="3.5703125" style="39" bestFit="1" customWidth="1"/>
    <col min="1074" max="1074" width="2.7109375" style="39" customWidth="1"/>
    <col min="1075" max="1282" width="9.140625" style="39"/>
    <col min="1283" max="1283" width="10.7109375" style="39" bestFit="1" customWidth="1"/>
    <col min="1284" max="1284" width="8.28515625" style="39" bestFit="1" customWidth="1"/>
    <col min="1285" max="1288" width="3.5703125" style="39" bestFit="1" customWidth="1"/>
    <col min="1289" max="1296" width="2.7109375" style="39" customWidth="1"/>
    <col min="1297" max="1297" width="3.5703125" style="39" customWidth="1"/>
    <col min="1298" max="1298" width="2.7109375" style="39" customWidth="1"/>
    <col min="1299" max="1299" width="2.42578125" style="39" customWidth="1"/>
    <col min="1300" max="1300" width="3.28515625" style="39" customWidth="1"/>
    <col min="1301" max="1303" width="3.5703125" style="39" bestFit="1" customWidth="1"/>
    <col min="1304" max="1305" width="3.5703125" style="39" customWidth="1"/>
    <col min="1306" max="1306" width="4" style="39" customWidth="1"/>
    <col min="1307" max="1307" width="3.85546875" style="39" customWidth="1"/>
    <col min="1308" max="1308" width="3.5703125" style="39" bestFit="1" customWidth="1"/>
    <col min="1309" max="1309" width="3.5703125" style="39" customWidth="1"/>
    <col min="1310" max="1310" width="4.5703125" style="39" bestFit="1" customWidth="1"/>
    <col min="1311" max="1311" width="3.5703125" style="39" customWidth="1"/>
    <col min="1312" max="1313" width="2.7109375" style="39" customWidth="1"/>
    <col min="1314" max="1314" width="3.140625" style="39" customWidth="1"/>
    <col min="1315" max="1315" width="2.7109375" style="39" customWidth="1"/>
    <col min="1316" max="1316" width="3" style="39" customWidth="1"/>
    <col min="1317" max="1320" width="2.7109375" style="39" customWidth="1"/>
    <col min="1321" max="1321" width="5.5703125" style="39" customWidth="1"/>
    <col min="1322" max="1322" width="4.5703125" style="39" bestFit="1" customWidth="1"/>
    <col min="1323" max="1324" width="3.5703125" style="39" bestFit="1" customWidth="1"/>
    <col min="1325" max="1325" width="3.42578125" style="39" bestFit="1" customWidth="1"/>
    <col min="1326" max="1329" width="3.5703125" style="39" bestFit="1" customWidth="1"/>
    <col min="1330" max="1330" width="2.7109375" style="39" customWidth="1"/>
    <col min="1331" max="1538" width="9.140625" style="39"/>
    <col min="1539" max="1539" width="10.7109375" style="39" bestFit="1" customWidth="1"/>
    <col min="1540" max="1540" width="8.28515625" style="39" bestFit="1" customWidth="1"/>
    <col min="1541" max="1544" width="3.5703125" style="39" bestFit="1" customWidth="1"/>
    <col min="1545" max="1552" width="2.7109375" style="39" customWidth="1"/>
    <col min="1553" max="1553" width="3.5703125" style="39" customWidth="1"/>
    <col min="1554" max="1554" width="2.7109375" style="39" customWidth="1"/>
    <col min="1555" max="1555" width="2.42578125" style="39" customWidth="1"/>
    <col min="1556" max="1556" width="3.28515625" style="39" customWidth="1"/>
    <col min="1557" max="1559" width="3.5703125" style="39" bestFit="1" customWidth="1"/>
    <col min="1560" max="1561" width="3.5703125" style="39" customWidth="1"/>
    <col min="1562" max="1562" width="4" style="39" customWidth="1"/>
    <col min="1563" max="1563" width="3.85546875" style="39" customWidth="1"/>
    <col min="1564" max="1564" width="3.5703125" style="39" bestFit="1" customWidth="1"/>
    <col min="1565" max="1565" width="3.5703125" style="39" customWidth="1"/>
    <col min="1566" max="1566" width="4.5703125" style="39" bestFit="1" customWidth="1"/>
    <col min="1567" max="1567" width="3.5703125" style="39" customWidth="1"/>
    <col min="1568" max="1569" width="2.7109375" style="39" customWidth="1"/>
    <col min="1570" max="1570" width="3.140625" style="39" customWidth="1"/>
    <col min="1571" max="1571" width="2.7109375" style="39" customWidth="1"/>
    <col min="1572" max="1572" width="3" style="39" customWidth="1"/>
    <col min="1573" max="1576" width="2.7109375" style="39" customWidth="1"/>
    <col min="1577" max="1577" width="5.5703125" style="39" customWidth="1"/>
    <col min="1578" max="1578" width="4.5703125" style="39" bestFit="1" customWidth="1"/>
    <col min="1579" max="1580" width="3.5703125" style="39" bestFit="1" customWidth="1"/>
    <col min="1581" max="1581" width="3.42578125" style="39" bestFit="1" customWidth="1"/>
    <col min="1582" max="1585" width="3.5703125" style="39" bestFit="1" customWidth="1"/>
    <col min="1586" max="1586" width="2.7109375" style="39" customWidth="1"/>
    <col min="1587" max="1794" width="9.140625" style="39"/>
    <col min="1795" max="1795" width="10.7109375" style="39" bestFit="1" customWidth="1"/>
    <col min="1796" max="1796" width="8.28515625" style="39" bestFit="1" customWidth="1"/>
    <col min="1797" max="1800" width="3.5703125" style="39" bestFit="1" customWidth="1"/>
    <col min="1801" max="1808" width="2.7109375" style="39" customWidth="1"/>
    <col min="1809" max="1809" width="3.5703125" style="39" customWidth="1"/>
    <col min="1810" max="1810" width="2.7109375" style="39" customWidth="1"/>
    <col min="1811" max="1811" width="2.42578125" style="39" customWidth="1"/>
    <col min="1812" max="1812" width="3.28515625" style="39" customWidth="1"/>
    <col min="1813" max="1815" width="3.5703125" style="39" bestFit="1" customWidth="1"/>
    <col min="1816" max="1817" width="3.5703125" style="39" customWidth="1"/>
    <col min="1818" max="1818" width="4" style="39" customWidth="1"/>
    <col min="1819" max="1819" width="3.85546875" style="39" customWidth="1"/>
    <col min="1820" max="1820" width="3.5703125" style="39" bestFit="1" customWidth="1"/>
    <col min="1821" max="1821" width="3.5703125" style="39" customWidth="1"/>
    <col min="1822" max="1822" width="4.5703125" style="39" bestFit="1" customWidth="1"/>
    <col min="1823" max="1823" width="3.5703125" style="39" customWidth="1"/>
    <col min="1824" max="1825" width="2.7109375" style="39" customWidth="1"/>
    <col min="1826" max="1826" width="3.140625" style="39" customWidth="1"/>
    <col min="1827" max="1827" width="2.7109375" style="39" customWidth="1"/>
    <col min="1828" max="1828" width="3" style="39" customWidth="1"/>
    <col min="1829" max="1832" width="2.7109375" style="39" customWidth="1"/>
    <col min="1833" max="1833" width="5.5703125" style="39" customWidth="1"/>
    <col min="1834" max="1834" width="4.5703125" style="39" bestFit="1" customWidth="1"/>
    <col min="1835" max="1836" width="3.5703125" style="39" bestFit="1" customWidth="1"/>
    <col min="1837" max="1837" width="3.42578125" style="39" bestFit="1" customWidth="1"/>
    <col min="1838" max="1841" width="3.5703125" style="39" bestFit="1" customWidth="1"/>
    <col min="1842" max="1842" width="2.7109375" style="39" customWidth="1"/>
    <col min="1843" max="2050" width="9.140625" style="39"/>
    <col min="2051" max="2051" width="10.7109375" style="39" bestFit="1" customWidth="1"/>
    <col min="2052" max="2052" width="8.28515625" style="39" bestFit="1" customWidth="1"/>
    <col min="2053" max="2056" width="3.5703125" style="39" bestFit="1" customWidth="1"/>
    <col min="2057" max="2064" width="2.7109375" style="39" customWidth="1"/>
    <col min="2065" max="2065" width="3.5703125" style="39" customWidth="1"/>
    <col min="2066" max="2066" width="2.7109375" style="39" customWidth="1"/>
    <col min="2067" max="2067" width="2.42578125" style="39" customWidth="1"/>
    <col min="2068" max="2068" width="3.28515625" style="39" customWidth="1"/>
    <col min="2069" max="2071" width="3.5703125" style="39" bestFit="1" customWidth="1"/>
    <col min="2072" max="2073" width="3.5703125" style="39" customWidth="1"/>
    <col min="2074" max="2074" width="4" style="39" customWidth="1"/>
    <col min="2075" max="2075" width="3.85546875" style="39" customWidth="1"/>
    <col min="2076" max="2076" width="3.5703125" style="39" bestFit="1" customWidth="1"/>
    <col min="2077" max="2077" width="3.5703125" style="39" customWidth="1"/>
    <col min="2078" max="2078" width="4.5703125" style="39" bestFit="1" customWidth="1"/>
    <col min="2079" max="2079" width="3.5703125" style="39" customWidth="1"/>
    <col min="2080" max="2081" width="2.7109375" style="39" customWidth="1"/>
    <col min="2082" max="2082" width="3.140625" style="39" customWidth="1"/>
    <col min="2083" max="2083" width="2.7109375" style="39" customWidth="1"/>
    <col min="2084" max="2084" width="3" style="39" customWidth="1"/>
    <col min="2085" max="2088" width="2.7109375" style="39" customWidth="1"/>
    <col min="2089" max="2089" width="5.5703125" style="39" customWidth="1"/>
    <col min="2090" max="2090" width="4.5703125" style="39" bestFit="1" customWidth="1"/>
    <col min="2091" max="2092" width="3.5703125" style="39" bestFit="1" customWidth="1"/>
    <col min="2093" max="2093" width="3.42578125" style="39" bestFit="1" customWidth="1"/>
    <col min="2094" max="2097" width="3.5703125" style="39" bestFit="1" customWidth="1"/>
    <col min="2098" max="2098" width="2.7109375" style="39" customWidth="1"/>
    <col min="2099" max="2306" width="9.140625" style="39"/>
    <col min="2307" max="2307" width="10.7109375" style="39" bestFit="1" customWidth="1"/>
    <col min="2308" max="2308" width="8.28515625" style="39" bestFit="1" customWidth="1"/>
    <col min="2309" max="2312" width="3.5703125" style="39" bestFit="1" customWidth="1"/>
    <col min="2313" max="2320" width="2.7109375" style="39" customWidth="1"/>
    <col min="2321" max="2321" width="3.5703125" style="39" customWidth="1"/>
    <col min="2322" max="2322" width="2.7109375" style="39" customWidth="1"/>
    <col min="2323" max="2323" width="2.42578125" style="39" customWidth="1"/>
    <col min="2324" max="2324" width="3.28515625" style="39" customWidth="1"/>
    <col min="2325" max="2327" width="3.5703125" style="39" bestFit="1" customWidth="1"/>
    <col min="2328" max="2329" width="3.5703125" style="39" customWidth="1"/>
    <col min="2330" max="2330" width="4" style="39" customWidth="1"/>
    <col min="2331" max="2331" width="3.85546875" style="39" customWidth="1"/>
    <col min="2332" max="2332" width="3.5703125" style="39" bestFit="1" customWidth="1"/>
    <col min="2333" max="2333" width="3.5703125" style="39" customWidth="1"/>
    <col min="2334" max="2334" width="4.5703125" style="39" bestFit="1" customWidth="1"/>
    <col min="2335" max="2335" width="3.5703125" style="39" customWidth="1"/>
    <col min="2336" max="2337" width="2.7109375" style="39" customWidth="1"/>
    <col min="2338" max="2338" width="3.140625" style="39" customWidth="1"/>
    <col min="2339" max="2339" width="2.7109375" style="39" customWidth="1"/>
    <col min="2340" max="2340" width="3" style="39" customWidth="1"/>
    <col min="2341" max="2344" width="2.7109375" style="39" customWidth="1"/>
    <col min="2345" max="2345" width="5.5703125" style="39" customWidth="1"/>
    <col min="2346" max="2346" width="4.5703125" style="39" bestFit="1" customWidth="1"/>
    <col min="2347" max="2348" width="3.5703125" style="39" bestFit="1" customWidth="1"/>
    <col min="2349" max="2349" width="3.42578125" style="39" bestFit="1" customWidth="1"/>
    <col min="2350" max="2353" width="3.5703125" style="39" bestFit="1" customWidth="1"/>
    <col min="2354" max="2354" width="2.7109375" style="39" customWidth="1"/>
    <col min="2355" max="2562" width="9.140625" style="39"/>
    <col min="2563" max="2563" width="10.7109375" style="39" bestFit="1" customWidth="1"/>
    <col min="2564" max="2564" width="8.28515625" style="39" bestFit="1" customWidth="1"/>
    <col min="2565" max="2568" width="3.5703125" style="39" bestFit="1" customWidth="1"/>
    <col min="2569" max="2576" width="2.7109375" style="39" customWidth="1"/>
    <col min="2577" max="2577" width="3.5703125" style="39" customWidth="1"/>
    <col min="2578" max="2578" width="2.7109375" style="39" customWidth="1"/>
    <col min="2579" max="2579" width="2.42578125" style="39" customWidth="1"/>
    <col min="2580" max="2580" width="3.28515625" style="39" customWidth="1"/>
    <col min="2581" max="2583" width="3.5703125" style="39" bestFit="1" customWidth="1"/>
    <col min="2584" max="2585" width="3.5703125" style="39" customWidth="1"/>
    <col min="2586" max="2586" width="4" style="39" customWidth="1"/>
    <col min="2587" max="2587" width="3.85546875" style="39" customWidth="1"/>
    <col min="2588" max="2588" width="3.5703125" style="39" bestFit="1" customWidth="1"/>
    <col min="2589" max="2589" width="3.5703125" style="39" customWidth="1"/>
    <col min="2590" max="2590" width="4.5703125" style="39" bestFit="1" customWidth="1"/>
    <col min="2591" max="2591" width="3.5703125" style="39" customWidth="1"/>
    <col min="2592" max="2593" width="2.7109375" style="39" customWidth="1"/>
    <col min="2594" max="2594" width="3.140625" style="39" customWidth="1"/>
    <col min="2595" max="2595" width="2.7109375" style="39" customWidth="1"/>
    <col min="2596" max="2596" width="3" style="39" customWidth="1"/>
    <col min="2597" max="2600" width="2.7109375" style="39" customWidth="1"/>
    <col min="2601" max="2601" width="5.5703125" style="39" customWidth="1"/>
    <col min="2602" max="2602" width="4.5703125" style="39" bestFit="1" customWidth="1"/>
    <col min="2603" max="2604" width="3.5703125" style="39" bestFit="1" customWidth="1"/>
    <col min="2605" max="2605" width="3.42578125" style="39" bestFit="1" customWidth="1"/>
    <col min="2606" max="2609" width="3.5703125" style="39" bestFit="1" customWidth="1"/>
    <col min="2610" max="2610" width="2.7109375" style="39" customWidth="1"/>
    <col min="2611" max="2818" width="9.140625" style="39"/>
    <col min="2819" max="2819" width="10.7109375" style="39" bestFit="1" customWidth="1"/>
    <col min="2820" max="2820" width="8.28515625" style="39" bestFit="1" customWidth="1"/>
    <col min="2821" max="2824" width="3.5703125" style="39" bestFit="1" customWidth="1"/>
    <col min="2825" max="2832" width="2.7109375" style="39" customWidth="1"/>
    <col min="2833" max="2833" width="3.5703125" style="39" customWidth="1"/>
    <col min="2834" max="2834" width="2.7109375" style="39" customWidth="1"/>
    <col min="2835" max="2835" width="2.42578125" style="39" customWidth="1"/>
    <col min="2836" max="2836" width="3.28515625" style="39" customWidth="1"/>
    <col min="2837" max="2839" width="3.5703125" style="39" bestFit="1" customWidth="1"/>
    <col min="2840" max="2841" width="3.5703125" style="39" customWidth="1"/>
    <col min="2842" max="2842" width="4" style="39" customWidth="1"/>
    <col min="2843" max="2843" width="3.85546875" style="39" customWidth="1"/>
    <col min="2844" max="2844" width="3.5703125" style="39" bestFit="1" customWidth="1"/>
    <col min="2845" max="2845" width="3.5703125" style="39" customWidth="1"/>
    <col min="2846" max="2846" width="4.5703125" style="39" bestFit="1" customWidth="1"/>
    <col min="2847" max="2847" width="3.5703125" style="39" customWidth="1"/>
    <col min="2848" max="2849" width="2.7109375" style="39" customWidth="1"/>
    <col min="2850" max="2850" width="3.140625" style="39" customWidth="1"/>
    <col min="2851" max="2851" width="2.7109375" style="39" customWidth="1"/>
    <col min="2852" max="2852" width="3" style="39" customWidth="1"/>
    <col min="2853" max="2856" width="2.7109375" style="39" customWidth="1"/>
    <col min="2857" max="2857" width="5.5703125" style="39" customWidth="1"/>
    <col min="2858" max="2858" width="4.5703125" style="39" bestFit="1" customWidth="1"/>
    <col min="2859" max="2860" width="3.5703125" style="39" bestFit="1" customWidth="1"/>
    <col min="2861" max="2861" width="3.42578125" style="39" bestFit="1" customWidth="1"/>
    <col min="2862" max="2865" width="3.5703125" style="39" bestFit="1" customWidth="1"/>
    <col min="2866" max="2866" width="2.7109375" style="39" customWidth="1"/>
    <col min="2867" max="3074" width="9.140625" style="39"/>
    <col min="3075" max="3075" width="10.7109375" style="39" bestFit="1" customWidth="1"/>
    <col min="3076" max="3076" width="8.28515625" style="39" bestFit="1" customWidth="1"/>
    <col min="3077" max="3080" width="3.5703125" style="39" bestFit="1" customWidth="1"/>
    <col min="3081" max="3088" width="2.7109375" style="39" customWidth="1"/>
    <col min="3089" max="3089" width="3.5703125" style="39" customWidth="1"/>
    <col min="3090" max="3090" width="2.7109375" style="39" customWidth="1"/>
    <col min="3091" max="3091" width="2.42578125" style="39" customWidth="1"/>
    <col min="3092" max="3092" width="3.28515625" style="39" customWidth="1"/>
    <col min="3093" max="3095" width="3.5703125" style="39" bestFit="1" customWidth="1"/>
    <col min="3096" max="3097" width="3.5703125" style="39" customWidth="1"/>
    <col min="3098" max="3098" width="4" style="39" customWidth="1"/>
    <col min="3099" max="3099" width="3.85546875" style="39" customWidth="1"/>
    <col min="3100" max="3100" width="3.5703125" style="39" bestFit="1" customWidth="1"/>
    <col min="3101" max="3101" width="3.5703125" style="39" customWidth="1"/>
    <col min="3102" max="3102" width="4.5703125" style="39" bestFit="1" customWidth="1"/>
    <col min="3103" max="3103" width="3.5703125" style="39" customWidth="1"/>
    <col min="3104" max="3105" width="2.7109375" style="39" customWidth="1"/>
    <col min="3106" max="3106" width="3.140625" style="39" customWidth="1"/>
    <col min="3107" max="3107" width="2.7109375" style="39" customWidth="1"/>
    <col min="3108" max="3108" width="3" style="39" customWidth="1"/>
    <col min="3109" max="3112" width="2.7109375" style="39" customWidth="1"/>
    <col min="3113" max="3113" width="5.5703125" style="39" customWidth="1"/>
    <col min="3114" max="3114" width="4.5703125" style="39" bestFit="1" customWidth="1"/>
    <col min="3115" max="3116" width="3.5703125" style="39" bestFit="1" customWidth="1"/>
    <col min="3117" max="3117" width="3.42578125" style="39" bestFit="1" customWidth="1"/>
    <col min="3118" max="3121" width="3.5703125" style="39" bestFit="1" customWidth="1"/>
    <col min="3122" max="3122" width="2.7109375" style="39" customWidth="1"/>
    <col min="3123" max="3330" width="9.140625" style="39"/>
    <col min="3331" max="3331" width="10.7109375" style="39" bestFit="1" customWidth="1"/>
    <col min="3332" max="3332" width="8.28515625" style="39" bestFit="1" customWidth="1"/>
    <col min="3333" max="3336" width="3.5703125" style="39" bestFit="1" customWidth="1"/>
    <col min="3337" max="3344" width="2.7109375" style="39" customWidth="1"/>
    <col min="3345" max="3345" width="3.5703125" style="39" customWidth="1"/>
    <col min="3346" max="3346" width="2.7109375" style="39" customWidth="1"/>
    <col min="3347" max="3347" width="2.42578125" style="39" customWidth="1"/>
    <col min="3348" max="3348" width="3.28515625" style="39" customWidth="1"/>
    <col min="3349" max="3351" width="3.5703125" style="39" bestFit="1" customWidth="1"/>
    <col min="3352" max="3353" width="3.5703125" style="39" customWidth="1"/>
    <col min="3354" max="3354" width="4" style="39" customWidth="1"/>
    <col min="3355" max="3355" width="3.85546875" style="39" customWidth="1"/>
    <col min="3356" max="3356" width="3.5703125" style="39" bestFit="1" customWidth="1"/>
    <col min="3357" max="3357" width="3.5703125" style="39" customWidth="1"/>
    <col min="3358" max="3358" width="4.5703125" style="39" bestFit="1" customWidth="1"/>
    <col min="3359" max="3359" width="3.5703125" style="39" customWidth="1"/>
    <col min="3360" max="3361" width="2.7109375" style="39" customWidth="1"/>
    <col min="3362" max="3362" width="3.140625" style="39" customWidth="1"/>
    <col min="3363" max="3363" width="2.7109375" style="39" customWidth="1"/>
    <col min="3364" max="3364" width="3" style="39" customWidth="1"/>
    <col min="3365" max="3368" width="2.7109375" style="39" customWidth="1"/>
    <col min="3369" max="3369" width="5.5703125" style="39" customWidth="1"/>
    <col min="3370" max="3370" width="4.5703125" style="39" bestFit="1" customWidth="1"/>
    <col min="3371" max="3372" width="3.5703125" style="39" bestFit="1" customWidth="1"/>
    <col min="3373" max="3373" width="3.42578125" style="39" bestFit="1" customWidth="1"/>
    <col min="3374" max="3377" width="3.5703125" style="39" bestFit="1" customWidth="1"/>
    <col min="3378" max="3378" width="2.7109375" style="39" customWidth="1"/>
    <col min="3379" max="3586" width="9.140625" style="39"/>
    <col min="3587" max="3587" width="10.7109375" style="39" bestFit="1" customWidth="1"/>
    <col min="3588" max="3588" width="8.28515625" style="39" bestFit="1" customWidth="1"/>
    <col min="3589" max="3592" width="3.5703125" style="39" bestFit="1" customWidth="1"/>
    <col min="3593" max="3600" width="2.7109375" style="39" customWidth="1"/>
    <col min="3601" max="3601" width="3.5703125" style="39" customWidth="1"/>
    <col min="3602" max="3602" width="2.7109375" style="39" customWidth="1"/>
    <col min="3603" max="3603" width="2.42578125" style="39" customWidth="1"/>
    <col min="3604" max="3604" width="3.28515625" style="39" customWidth="1"/>
    <col min="3605" max="3607" width="3.5703125" style="39" bestFit="1" customWidth="1"/>
    <col min="3608" max="3609" width="3.5703125" style="39" customWidth="1"/>
    <col min="3610" max="3610" width="4" style="39" customWidth="1"/>
    <col min="3611" max="3611" width="3.85546875" style="39" customWidth="1"/>
    <col min="3612" max="3612" width="3.5703125" style="39" bestFit="1" customWidth="1"/>
    <col min="3613" max="3613" width="3.5703125" style="39" customWidth="1"/>
    <col min="3614" max="3614" width="4.5703125" style="39" bestFit="1" customWidth="1"/>
    <col min="3615" max="3615" width="3.5703125" style="39" customWidth="1"/>
    <col min="3616" max="3617" width="2.7109375" style="39" customWidth="1"/>
    <col min="3618" max="3618" width="3.140625" style="39" customWidth="1"/>
    <col min="3619" max="3619" width="2.7109375" style="39" customWidth="1"/>
    <col min="3620" max="3620" width="3" style="39" customWidth="1"/>
    <col min="3621" max="3624" width="2.7109375" style="39" customWidth="1"/>
    <col min="3625" max="3625" width="5.5703125" style="39" customWidth="1"/>
    <col min="3626" max="3626" width="4.5703125" style="39" bestFit="1" customWidth="1"/>
    <col min="3627" max="3628" width="3.5703125" style="39" bestFit="1" customWidth="1"/>
    <col min="3629" max="3629" width="3.42578125" style="39" bestFit="1" customWidth="1"/>
    <col min="3630" max="3633" width="3.5703125" style="39" bestFit="1" customWidth="1"/>
    <col min="3634" max="3634" width="2.7109375" style="39" customWidth="1"/>
    <col min="3635" max="3842" width="9.140625" style="39"/>
    <col min="3843" max="3843" width="10.7109375" style="39" bestFit="1" customWidth="1"/>
    <col min="3844" max="3844" width="8.28515625" style="39" bestFit="1" customWidth="1"/>
    <col min="3845" max="3848" width="3.5703125" style="39" bestFit="1" customWidth="1"/>
    <col min="3849" max="3856" width="2.7109375" style="39" customWidth="1"/>
    <col min="3857" max="3857" width="3.5703125" style="39" customWidth="1"/>
    <col min="3858" max="3858" width="2.7109375" style="39" customWidth="1"/>
    <col min="3859" max="3859" width="2.42578125" style="39" customWidth="1"/>
    <col min="3860" max="3860" width="3.28515625" style="39" customWidth="1"/>
    <col min="3861" max="3863" width="3.5703125" style="39" bestFit="1" customWidth="1"/>
    <col min="3864" max="3865" width="3.5703125" style="39" customWidth="1"/>
    <col min="3866" max="3866" width="4" style="39" customWidth="1"/>
    <col min="3867" max="3867" width="3.85546875" style="39" customWidth="1"/>
    <col min="3868" max="3868" width="3.5703125" style="39" bestFit="1" customWidth="1"/>
    <col min="3869" max="3869" width="3.5703125" style="39" customWidth="1"/>
    <col min="3870" max="3870" width="4.5703125" style="39" bestFit="1" customWidth="1"/>
    <col min="3871" max="3871" width="3.5703125" style="39" customWidth="1"/>
    <col min="3872" max="3873" width="2.7109375" style="39" customWidth="1"/>
    <col min="3874" max="3874" width="3.140625" style="39" customWidth="1"/>
    <col min="3875" max="3875" width="2.7109375" style="39" customWidth="1"/>
    <col min="3876" max="3876" width="3" style="39" customWidth="1"/>
    <col min="3877" max="3880" width="2.7109375" style="39" customWidth="1"/>
    <col min="3881" max="3881" width="5.5703125" style="39" customWidth="1"/>
    <col min="3882" max="3882" width="4.5703125" style="39" bestFit="1" customWidth="1"/>
    <col min="3883" max="3884" width="3.5703125" style="39" bestFit="1" customWidth="1"/>
    <col min="3885" max="3885" width="3.42578125" style="39" bestFit="1" customWidth="1"/>
    <col min="3886" max="3889" width="3.5703125" style="39" bestFit="1" customWidth="1"/>
    <col min="3890" max="3890" width="2.7109375" style="39" customWidth="1"/>
    <col min="3891" max="4098" width="9.140625" style="39"/>
    <col min="4099" max="4099" width="10.7109375" style="39" bestFit="1" customWidth="1"/>
    <col min="4100" max="4100" width="8.28515625" style="39" bestFit="1" customWidth="1"/>
    <col min="4101" max="4104" width="3.5703125" style="39" bestFit="1" customWidth="1"/>
    <col min="4105" max="4112" width="2.7109375" style="39" customWidth="1"/>
    <col min="4113" max="4113" width="3.5703125" style="39" customWidth="1"/>
    <col min="4114" max="4114" width="2.7109375" style="39" customWidth="1"/>
    <col min="4115" max="4115" width="2.42578125" style="39" customWidth="1"/>
    <col min="4116" max="4116" width="3.28515625" style="39" customWidth="1"/>
    <col min="4117" max="4119" width="3.5703125" style="39" bestFit="1" customWidth="1"/>
    <col min="4120" max="4121" width="3.5703125" style="39" customWidth="1"/>
    <col min="4122" max="4122" width="4" style="39" customWidth="1"/>
    <col min="4123" max="4123" width="3.85546875" style="39" customWidth="1"/>
    <col min="4124" max="4124" width="3.5703125" style="39" bestFit="1" customWidth="1"/>
    <col min="4125" max="4125" width="3.5703125" style="39" customWidth="1"/>
    <col min="4126" max="4126" width="4.5703125" style="39" bestFit="1" customWidth="1"/>
    <col min="4127" max="4127" width="3.5703125" style="39" customWidth="1"/>
    <col min="4128" max="4129" width="2.7109375" style="39" customWidth="1"/>
    <col min="4130" max="4130" width="3.140625" style="39" customWidth="1"/>
    <col min="4131" max="4131" width="2.7109375" style="39" customWidth="1"/>
    <col min="4132" max="4132" width="3" style="39" customWidth="1"/>
    <col min="4133" max="4136" width="2.7109375" style="39" customWidth="1"/>
    <col min="4137" max="4137" width="5.5703125" style="39" customWidth="1"/>
    <col min="4138" max="4138" width="4.5703125" style="39" bestFit="1" customWidth="1"/>
    <col min="4139" max="4140" width="3.5703125" style="39" bestFit="1" customWidth="1"/>
    <col min="4141" max="4141" width="3.42578125" style="39" bestFit="1" customWidth="1"/>
    <col min="4142" max="4145" width="3.5703125" style="39" bestFit="1" customWidth="1"/>
    <col min="4146" max="4146" width="2.7109375" style="39" customWidth="1"/>
    <col min="4147" max="4354" width="9.140625" style="39"/>
    <col min="4355" max="4355" width="10.7109375" style="39" bestFit="1" customWidth="1"/>
    <col min="4356" max="4356" width="8.28515625" style="39" bestFit="1" customWidth="1"/>
    <col min="4357" max="4360" width="3.5703125" style="39" bestFit="1" customWidth="1"/>
    <col min="4361" max="4368" width="2.7109375" style="39" customWidth="1"/>
    <col min="4369" max="4369" width="3.5703125" style="39" customWidth="1"/>
    <col min="4370" max="4370" width="2.7109375" style="39" customWidth="1"/>
    <col min="4371" max="4371" width="2.42578125" style="39" customWidth="1"/>
    <col min="4372" max="4372" width="3.28515625" style="39" customWidth="1"/>
    <col min="4373" max="4375" width="3.5703125" style="39" bestFit="1" customWidth="1"/>
    <col min="4376" max="4377" width="3.5703125" style="39" customWidth="1"/>
    <col min="4378" max="4378" width="4" style="39" customWidth="1"/>
    <col min="4379" max="4379" width="3.85546875" style="39" customWidth="1"/>
    <col min="4380" max="4380" width="3.5703125" style="39" bestFit="1" customWidth="1"/>
    <col min="4381" max="4381" width="3.5703125" style="39" customWidth="1"/>
    <col min="4382" max="4382" width="4.5703125" style="39" bestFit="1" customWidth="1"/>
    <col min="4383" max="4383" width="3.5703125" style="39" customWidth="1"/>
    <col min="4384" max="4385" width="2.7109375" style="39" customWidth="1"/>
    <col min="4386" max="4386" width="3.140625" style="39" customWidth="1"/>
    <col min="4387" max="4387" width="2.7109375" style="39" customWidth="1"/>
    <col min="4388" max="4388" width="3" style="39" customWidth="1"/>
    <col min="4389" max="4392" width="2.7109375" style="39" customWidth="1"/>
    <col min="4393" max="4393" width="5.5703125" style="39" customWidth="1"/>
    <col min="4394" max="4394" width="4.5703125" style="39" bestFit="1" customWidth="1"/>
    <col min="4395" max="4396" width="3.5703125" style="39" bestFit="1" customWidth="1"/>
    <col min="4397" max="4397" width="3.42578125" style="39" bestFit="1" customWidth="1"/>
    <col min="4398" max="4401" width="3.5703125" style="39" bestFit="1" customWidth="1"/>
    <col min="4402" max="4402" width="2.7109375" style="39" customWidth="1"/>
    <col min="4403" max="4610" width="9.140625" style="39"/>
    <col min="4611" max="4611" width="10.7109375" style="39" bestFit="1" customWidth="1"/>
    <col min="4612" max="4612" width="8.28515625" style="39" bestFit="1" customWidth="1"/>
    <col min="4613" max="4616" width="3.5703125" style="39" bestFit="1" customWidth="1"/>
    <col min="4617" max="4624" width="2.7109375" style="39" customWidth="1"/>
    <col min="4625" max="4625" width="3.5703125" style="39" customWidth="1"/>
    <col min="4626" max="4626" width="2.7109375" style="39" customWidth="1"/>
    <col min="4627" max="4627" width="2.42578125" style="39" customWidth="1"/>
    <col min="4628" max="4628" width="3.28515625" style="39" customWidth="1"/>
    <col min="4629" max="4631" width="3.5703125" style="39" bestFit="1" customWidth="1"/>
    <col min="4632" max="4633" width="3.5703125" style="39" customWidth="1"/>
    <col min="4634" max="4634" width="4" style="39" customWidth="1"/>
    <col min="4635" max="4635" width="3.85546875" style="39" customWidth="1"/>
    <col min="4636" max="4636" width="3.5703125" style="39" bestFit="1" customWidth="1"/>
    <col min="4637" max="4637" width="3.5703125" style="39" customWidth="1"/>
    <col min="4638" max="4638" width="4.5703125" style="39" bestFit="1" customWidth="1"/>
    <col min="4639" max="4639" width="3.5703125" style="39" customWidth="1"/>
    <col min="4640" max="4641" width="2.7109375" style="39" customWidth="1"/>
    <col min="4642" max="4642" width="3.140625" style="39" customWidth="1"/>
    <col min="4643" max="4643" width="2.7109375" style="39" customWidth="1"/>
    <col min="4644" max="4644" width="3" style="39" customWidth="1"/>
    <col min="4645" max="4648" width="2.7109375" style="39" customWidth="1"/>
    <col min="4649" max="4649" width="5.5703125" style="39" customWidth="1"/>
    <col min="4650" max="4650" width="4.5703125" style="39" bestFit="1" customWidth="1"/>
    <col min="4651" max="4652" width="3.5703125" style="39" bestFit="1" customWidth="1"/>
    <col min="4653" max="4653" width="3.42578125" style="39" bestFit="1" customWidth="1"/>
    <col min="4654" max="4657" width="3.5703125" style="39" bestFit="1" customWidth="1"/>
    <col min="4658" max="4658" width="2.7109375" style="39" customWidth="1"/>
    <col min="4659" max="4866" width="9.140625" style="39"/>
    <col min="4867" max="4867" width="10.7109375" style="39" bestFit="1" customWidth="1"/>
    <col min="4868" max="4868" width="8.28515625" style="39" bestFit="1" customWidth="1"/>
    <col min="4869" max="4872" width="3.5703125" style="39" bestFit="1" customWidth="1"/>
    <col min="4873" max="4880" width="2.7109375" style="39" customWidth="1"/>
    <col min="4881" max="4881" width="3.5703125" style="39" customWidth="1"/>
    <col min="4882" max="4882" width="2.7109375" style="39" customWidth="1"/>
    <col min="4883" max="4883" width="2.42578125" style="39" customWidth="1"/>
    <col min="4884" max="4884" width="3.28515625" style="39" customWidth="1"/>
    <col min="4885" max="4887" width="3.5703125" style="39" bestFit="1" customWidth="1"/>
    <col min="4888" max="4889" width="3.5703125" style="39" customWidth="1"/>
    <col min="4890" max="4890" width="4" style="39" customWidth="1"/>
    <col min="4891" max="4891" width="3.85546875" style="39" customWidth="1"/>
    <col min="4892" max="4892" width="3.5703125" style="39" bestFit="1" customWidth="1"/>
    <col min="4893" max="4893" width="3.5703125" style="39" customWidth="1"/>
    <col min="4894" max="4894" width="4.5703125" style="39" bestFit="1" customWidth="1"/>
    <col min="4895" max="4895" width="3.5703125" style="39" customWidth="1"/>
    <col min="4896" max="4897" width="2.7109375" style="39" customWidth="1"/>
    <col min="4898" max="4898" width="3.140625" style="39" customWidth="1"/>
    <col min="4899" max="4899" width="2.7109375" style="39" customWidth="1"/>
    <col min="4900" max="4900" width="3" style="39" customWidth="1"/>
    <col min="4901" max="4904" width="2.7109375" style="39" customWidth="1"/>
    <col min="4905" max="4905" width="5.5703125" style="39" customWidth="1"/>
    <col min="4906" max="4906" width="4.5703125" style="39" bestFit="1" customWidth="1"/>
    <col min="4907" max="4908" width="3.5703125" style="39" bestFit="1" customWidth="1"/>
    <col min="4909" max="4909" width="3.42578125" style="39" bestFit="1" customWidth="1"/>
    <col min="4910" max="4913" width="3.5703125" style="39" bestFit="1" customWidth="1"/>
    <col min="4914" max="4914" width="2.7109375" style="39" customWidth="1"/>
    <col min="4915" max="5122" width="9.140625" style="39"/>
    <col min="5123" max="5123" width="10.7109375" style="39" bestFit="1" customWidth="1"/>
    <col min="5124" max="5124" width="8.28515625" style="39" bestFit="1" customWidth="1"/>
    <col min="5125" max="5128" width="3.5703125" style="39" bestFit="1" customWidth="1"/>
    <col min="5129" max="5136" width="2.7109375" style="39" customWidth="1"/>
    <col min="5137" max="5137" width="3.5703125" style="39" customWidth="1"/>
    <col min="5138" max="5138" width="2.7109375" style="39" customWidth="1"/>
    <col min="5139" max="5139" width="2.42578125" style="39" customWidth="1"/>
    <col min="5140" max="5140" width="3.28515625" style="39" customWidth="1"/>
    <col min="5141" max="5143" width="3.5703125" style="39" bestFit="1" customWidth="1"/>
    <col min="5144" max="5145" width="3.5703125" style="39" customWidth="1"/>
    <col min="5146" max="5146" width="4" style="39" customWidth="1"/>
    <col min="5147" max="5147" width="3.85546875" style="39" customWidth="1"/>
    <col min="5148" max="5148" width="3.5703125" style="39" bestFit="1" customWidth="1"/>
    <col min="5149" max="5149" width="3.5703125" style="39" customWidth="1"/>
    <col min="5150" max="5150" width="4.5703125" style="39" bestFit="1" customWidth="1"/>
    <col min="5151" max="5151" width="3.5703125" style="39" customWidth="1"/>
    <col min="5152" max="5153" width="2.7109375" style="39" customWidth="1"/>
    <col min="5154" max="5154" width="3.140625" style="39" customWidth="1"/>
    <col min="5155" max="5155" width="2.7109375" style="39" customWidth="1"/>
    <col min="5156" max="5156" width="3" style="39" customWidth="1"/>
    <col min="5157" max="5160" width="2.7109375" style="39" customWidth="1"/>
    <col min="5161" max="5161" width="5.5703125" style="39" customWidth="1"/>
    <col min="5162" max="5162" width="4.5703125" style="39" bestFit="1" customWidth="1"/>
    <col min="5163" max="5164" width="3.5703125" style="39" bestFit="1" customWidth="1"/>
    <col min="5165" max="5165" width="3.42578125" style="39" bestFit="1" customWidth="1"/>
    <col min="5166" max="5169" width="3.5703125" style="39" bestFit="1" customWidth="1"/>
    <col min="5170" max="5170" width="2.7109375" style="39" customWidth="1"/>
    <col min="5171" max="5378" width="9.140625" style="39"/>
    <col min="5379" max="5379" width="10.7109375" style="39" bestFit="1" customWidth="1"/>
    <col min="5380" max="5380" width="8.28515625" style="39" bestFit="1" customWidth="1"/>
    <col min="5381" max="5384" width="3.5703125" style="39" bestFit="1" customWidth="1"/>
    <col min="5385" max="5392" width="2.7109375" style="39" customWidth="1"/>
    <col min="5393" max="5393" width="3.5703125" style="39" customWidth="1"/>
    <col min="5394" max="5394" width="2.7109375" style="39" customWidth="1"/>
    <col min="5395" max="5395" width="2.42578125" style="39" customWidth="1"/>
    <col min="5396" max="5396" width="3.28515625" style="39" customWidth="1"/>
    <col min="5397" max="5399" width="3.5703125" style="39" bestFit="1" customWidth="1"/>
    <col min="5400" max="5401" width="3.5703125" style="39" customWidth="1"/>
    <col min="5402" max="5402" width="4" style="39" customWidth="1"/>
    <col min="5403" max="5403" width="3.85546875" style="39" customWidth="1"/>
    <col min="5404" max="5404" width="3.5703125" style="39" bestFit="1" customWidth="1"/>
    <col min="5405" max="5405" width="3.5703125" style="39" customWidth="1"/>
    <col min="5406" max="5406" width="4.5703125" style="39" bestFit="1" customWidth="1"/>
    <col min="5407" max="5407" width="3.5703125" style="39" customWidth="1"/>
    <col min="5408" max="5409" width="2.7109375" style="39" customWidth="1"/>
    <col min="5410" max="5410" width="3.140625" style="39" customWidth="1"/>
    <col min="5411" max="5411" width="2.7109375" style="39" customWidth="1"/>
    <col min="5412" max="5412" width="3" style="39" customWidth="1"/>
    <col min="5413" max="5416" width="2.7109375" style="39" customWidth="1"/>
    <col min="5417" max="5417" width="5.5703125" style="39" customWidth="1"/>
    <col min="5418" max="5418" width="4.5703125" style="39" bestFit="1" customWidth="1"/>
    <col min="5419" max="5420" width="3.5703125" style="39" bestFit="1" customWidth="1"/>
    <col min="5421" max="5421" width="3.42578125" style="39" bestFit="1" customWidth="1"/>
    <col min="5422" max="5425" width="3.5703125" style="39" bestFit="1" customWidth="1"/>
    <col min="5426" max="5426" width="2.7109375" style="39" customWidth="1"/>
    <col min="5427" max="5634" width="9.140625" style="39"/>
    <col min="5635" max="5635" width="10.7109375" style="39" bestFit="1" customWidth="1"/>
    <col min="5636" max="5636" width="8.28515625" style="39" bestFit="1" customWidth="1"/>
    <col min="5637" max="5640" width="3.5703125" style="39" bestFit="1" customWidth="1"/>
    <col min="5641" max="5648" width="2.7109375" style="39" customWidth="1"/>
    <col min="5649" max="5649" width="3.5703125" style="39" customWidth="1"/>
    <col min="5650" max="5650" width="2.7109375" style="39" customWidth="1"/>
    <col min="5651" max="5651" width="2.42578125" style="39" customWidth="1"/>
    <col min="5652" max="5652" width="3.28515625" style="39" customWidth="1"/>
    <col min="5653" max="5655" width="3.5703125" style="39" bestFit="1" customWidth="1"/>
    <col min="5656" max="5657" width="3.5703125" style="39" customWidth="1"/>
    <col min="5658" max="5658" width="4" style="39" customWidth="1"/>
    <col min="5659" max="5659" width="3.85546875" style="39" customWidth="1"/>
    <col min="5660" max="5660" width="3.5703125" style="39" bestFit="1" customWidth="1"/>
    <col min="5661" max="5661" width="3.5703125" style="39" customWidth="1"/>
    <col min="5662" max="5662" width="4.5703125" style="39" bestFit="1" customWidth="1"/>
    <col min="5663" max="5663" width="3.5703125" style="39" customWidth="1"/>
    <col min="5664" max="5665" width="2.7109375" style="39" customWidth="1"/>
    <col min="5666" max="5666" width="3.140625" style="39" customWidth="1"/>
    <col min="5667" max="5667" width="2.7109375" style="39" customWidth="1"/>
    <col min="5668" max="5668" width="3" style="39" customWidth="1"/>
    <col min="5669" max="5672" width="2.7109375" style="39" customWidth="1"/>
    <col min="5673" max="5673" width="5.5703125" style="39" customWidth="1"/>
    <col min="5674" max="5674" width="4.5703125" style="39" bestFit="1" customWidth="1"/>
    <col min="5675" max="5676" width="3.5703125" style="39" bestFit="1" customWidth="1"/>
    <col min="5677" max="5677" width="3.42578125" style="39" bestFit="1" customWidth="1"/>
    <col min="5678" max="5681" width="3.5703125" style="39" bestFit="1" customWidth="1"/>
    <col min="5682" max="5682" width="2.7109375" style="39" customWidth="1"/>
    <col min="5683" max="5890" width="9.140625" style="39"/>
    <col min="5891" max="5891" width="10.7109375" style="39" bestFit="1" customWidth="1"/>
    <col min="5892" max="5892" width="8.28515625" style="39" bestFit="1" customWidth="1"/>
    <col min="5893" max="5896" width="3.5703125" style="39" bestFit="1" customWidth="1"/>
    <col min="5897" max="5904" width="2.7109375" style="39" customWidth="1"/>
    <col min="5905" max="5905" width="3.5703125" style="39" customWidth="1"/>
    <col min="5906" max="5906" width="2.7109375" style="39" customWidth="1"/>
    <col min="5907" max="5907" width="2.42578125" style="39" customWidth="1"/>
    <col min="5908" max="5908" width="3.28515625" style="39" customWidth="1"/>
    <col min="5909" max="5911" width="3.5703125" style="39" bestFit="1" customWidth="1"/>
    <col min="5912" max="5913" width="3.5703125" style="39" customWidth="1"/>
    <col min="5914" max="5914" width="4" style="39" customWidth="1"/>
    <col min="5915" max="5915" width="3.85546875" style="39" customWidth="1"/>
    <col min="5916" max="5916" width="3.5703125" style="39" bestFit="1" customWidth="1"/>
    <col min="5917" max="5917" width="3.5703125" style="39" customWidth="1"/>
    <col min="5918" max="5918" width="4.5703125" style="39" bestFit="1" customWidth="1"/>
    <col min="5919" max="5919" width="3.5703125" style="39" customWidth="1"/>
    <col min="5920" max="5921" width="2.7109375" style="39" customWidth="1"/>
    <col min="5922" max="5922" width="3.140625" style="39" customWidth="1"/>
    <col min="5923" max="5923" width="2.7109375" style="39" customWidth="1"/>
    <col min="5924" max="5924" width="3" style="39" customWidth="1"/>
    <col min="5925" max="5928" width="2.7109375" style="39" customWidth="1"/>
    <col min="5929" max="5929" width="5.5703125" style="39" customWidth="1"/>
    <col min="5930" max="5930" width="4.5703125" style="39" bestFit="1" customWidth="1"/>
    <col min="5931" max="5932" width="3.5703125" style="39" bestFit="1" customWidth="1"/>
    <col min="5933" max="5933" width="3.42578125" style="39" bestFit="1" customWidth="1"/>
    <col min="5934" max="5937" width="3.5703125" style="39" bestFit="1" customWidth="1"/>
    <col min="5938" max="5938" width="2.7109375" style="39" customWidth="1"/>
    <col min="5939" max="6146" width="9.140625" style="39"/>
    <col min="6147" max="6147" width="10.7109375" style="39" bestFit="1" customWidth="1"/>
    <col min="6148" max="6148" width="8.28515625" style="39" bestFit="1" customWidth="1"/>
    <col min="6149" max="6152" width="3.5703125" style="39" bestFit="1" customWidth="1"/>
    <col min="6153" max="6160" width="2.7109375" style="39" customWidth="1"/>
    <col min="6161" max="6161" width="3.5703125" style="39" customWidth="1"/>
    <col min="6162" max="6162" width="2.7109375" style="39" customWidth="1"/>
    <col min="6163" max="6163" width="2.42578125" style="39" customWidth="1"/>
    <col min="6164" max="6164" width="3.28515625" style="39" customWidth="1"/>
    <col min="6165" max="6167" width="3.5703125" style="39" bestFit="1" customWidth="1"/>
    <col min="6168" max="6169" width="3.5703125" style="39" customWidth="1"/>
    <col min="6170" max="6170" width="4" style="39" customWidth="1"/>
    <col min="6171" max="6171" width="3.85546875" style="39" customWidth="1"/>
    <col min="6172" max="6172" width="3.5703125" style="39" bestFit="1" customWidth="1"/>
    <col min="6173" max="6173" width="3.5703125" style="39" customWidth="1"/>
    <col min="6174" max="6174" width="4.5703125" style="39" bestFit="1" customWidth="1"/>
    <col min="6175" max="6175" width="3.5703125" style="39" customWidth="1"/>
    <col min="6176" max="6177" width="2.7109375" style="39" customWidth="1"/>
    <col min="6178" max="6178" width="3.140625" style="39" customWidth="1"/>
    <col min="6179" max="6179" width="2.7109375" style="39" customWidth="1"/>
    <col min="6180" max="6180" width="3" style="39" customWidth="1"/>
    <col min="6181" max="6184" width="2.7109375" style="39" customWidth="1"/>
    <col min="6185" max="6185" width="5.5703125" style="39" customWidth="1"/>
    <col min="6186" max="6186" width="4.5703125" style="39" bestFit="1" customWidth="1"/>
    <col min="6187" max="6188" width="3.5703125" style="39" bestFit="1" customWidth="1"/>
    <col min="6189" max="6189" width="3.42578125" style="39" bestFit="1" customWidth="1"/>
    <col min="6190" max="6193" width="3.5703125" style="39" bestFit="1" customWidth="1"/>
    <col min="6194" max="6194" width="2.7109375" style="39" customWidth="1"/>
    <col min="6195" max="6402" width="9.140625" style="39"/>
    <col min="6403" max="6403" width="10.7109375" style="39" bestFit="1" customWidth="1"/>
    <col min="6404" max="6404" width="8.28515625" style="39" bestFit="1" customWidth="1"/>
    <col min="6405" max="6408" width="3.5703125" style="39" bestFit="1" customWidth="1"/>
    <col min="6409" max="6416" width="2.7109375" style="39" customWidth="1"/>
    <col min="6417" max="6417" width="3.5703125" style="39" customWidth="1"/>
    <col min="6418" max="6418" width="2.7109375" style="39" customWidth="1"/>
    <col min="6419" max="6419" width="2.42578125" style="39" customWidth="1"/>
    <col min="6420" max="6420" width="3.28515625" style="39" customWidth="1"/>
    <col min="6421" max="6423" width="3.5703125" style="39" bestFit="1" customWidth="1"/>
    <col min="6424" max="6425" width="3.5703125" style="39" customWidth="1"/>
    <col min="6426" max="6426" width="4" style="39" customWidth="1"/>
    <col min="6427" max="6427" width="3.85546875" style="39" customWidth="1"/>
    <col min="6428" max="6428" width="3.5703125" style="39" bestFit="1" customWidth="1"/>
    <col min="6429" max="6429" width="3.5703125" style="39" customWidth="1"/>
    <col min="6430" max="6430" width="4.5703125" style="39" bestFit="1" customWidth="1"/>
    <col min="6431" max="6431" width="3.5703125" style="39" customWidth="1"/>
    <col min="6432" max="6433" width="2.7109375" style="39" customWidth="1"/>
    <col min="6434" max="6434" width="3.140625" style="39" customWidth="1"/>
    <col min="6435" max="6435" width="2.7109375" style="39" customWidth="1"/>
    <col min="6436" max="6436" width="3" style="39" customWidth="1"/>
    <col min="6437" max="6440" width="2.7109375" style="39" customWidth="1"/>
    <col min="6441" max="6441" width="5.5703125" style="39" customWidth="1"/>
    <col min="6442" max="6442" width="4.5703125" style="39" bestFit="1" customWidth="1"/>
    <col min="6443" max="6444" width="3.5703125" style="39" bestFit="1" customWidth="1"/>
    <col min="6445" max="6445" width="3.42578125" style="39" bestFit="1" customWidth="1"/>
    <col min="6446" max="6449" width="3.5703125" style="39" bestFit="1" customWidth="1"/>
    <col min="6450" max="6450" width="2.7109375" style="39" customWidth="1"/>
    <col min="6451" max="6658" width="9.140625" style="39"/>
    <col min="6659" max="6659" width="10.7109375" style="39" bestFit="1" customWidth="1"/>
    <col min="6660" max="6660" width="8.28515625" style="39" bestFit="1" customWidth="1"/>
    <col min="6661" max="6664" width="3.5703125" style="39" bestFit="1" customWidth="1"/>
    <col min="6665" max="6672" width="2.7109375" style="39" customWidth="1"/>
    <col min="6673" max="6673" width="3.5703125" style="39" customWidth="1"/>
    <col min="6674" max="6674" width="2.7109375" style="39" customWidth="1"/>
    <col min="6675" max="6675" width="2.42578125" style="39" customWidth="1"/>
    <col min="6676" max="6676" width="3.28515625" style="39" customWidth="1"/>
    <col min="6677" max="6679" width="3.5703125" style="39" bestFit="1" customWidth="1"/>
    <col min="6680" max="6681" width="3.5703125" style="39" customWidth="1"/>
    <col min="6682" max="6682" width="4" style="39" customWidth="1"/>
    <col min="6683" max="6683" width="3.85546875" style="39" customWidth="1"/>
    <col min="6684" max="6684" width="3.5703125" style="39" bestFit="1" customWidth="1"/>
    <col min="6685" max="6685" width="3.5703125" style="39" customWidth="1"/>
    <col min="6686" max="6686" width="4.5703125" style="39" bestFit="1" customWidth="1"/>
    <col min="6687" max="6687" width="3.5703125" style="39" customWidth="1"/>
    <col min="6688" max="6689" width="2.7109375" style="39" customWidth="1"/>
    <col min="6690" max="6690" width="3.140625" style="39" customWidth="1"/>
    <col min="6691" max="6691" width="2.7109375" style="39" customWidth="1"/>
    <col min="6692" max="6692" width="3" style="39" customWidth="1"/>
    <col min="6693" max="6696" width="2.7109375" style="39" customWidth="1"/>
    <col min="6697" max="6697" width="5.5703125" style="39" customWidth="1"/>
    <col min="6698" max="6698" width="4.5703125" style="39" bestFit="1" customWidth="1"/>
    <col min="6699" max="6700" width="3.5703125" style="39" bestFit="1" customWidth="1"/>
    <col min="6701" max="6701" width="3.42578125" style="39" bestFit="1" customWidth="1"/>
    <col min="6702" max="6705" width="3.5703125" style="39" bestFit="1" customWidth="1"/>
    <col min="6706" max="6706" width="2.7109375" style="39" customWidth="1"/>
    <col min="6707" max="6914" width="9.140625" style="39"/>
    <col min="6915" max="6915" width="10.7109375" style="39" bestFit="1" customWidth="1"/>
    <col min="6916" max="6916" width="8.28515625" style="39" bestFit="1" customWidth="1"/>
    <col min="6917" max="6920" width="3.5703125" style="39" bestFit="1" customWidth="1"/>
    <col min="6921" max="6928" width="2.7109375" style="39" customWidth="1"/>
    <col min="6929" max="6929" width="3.5703125" style="39" customWidth="1"/>
    <col min="6930" max="6930" width="2.7109375" style="39" customWidth="1"/>
    <col min="6931" max="6931" width="2.42578125" style="39" customWidth="1"/>
    <col min="6932" max="6932" width="3.28515625" style="39" customWidth="1"/>
    <col min="6933" max="6935" width="3.5703125" style="39" bestFit="1" customWidth="1"/>
    <col min="6936" max="6937" width="3.5703125" style="39" customWidth="1"/>
    <col min="6938" max="6938" width="4" style="39" customWidth="1"/>
    <col min="6939" max="6939" width="3.85546875" style="39" customWidth="1"/>
    <col min="6940" max="6940" width="3.5703125" style="39" bestFit="1" customWidth="1"/>
    <col min="6941" max="6941" width="3.5703125" style="39" customWidth="1"/>
    <col min="6942" max="6942" width="4.5703125" style="39" bestFit="1" customWidth="1"/>
    <col min="6943" max="6943" width="3.5703125" style="39" customWidth="1"/>
    <col min="6944" max="6945" width="2.7109375" style="39" customWidth="1"/>
    <col min="6946" max="6946" width="3.140625" style="39" customWidth="1"/>
    <col min="6947" max="6947" width="2.7109375" style="39" customWidth="1"/>
    <col min="6948" max="6948" width="3" style="39" customWidth="1"/>
    <col min="6949" max="6952" width="2.7109375" style="39" customWidth="1"/>
    <col min="6953" max="6953" width="5.5703125" style="39" customWidth="1"/>
    <col min="6954" max="6954" width="4.5703125" style="39" bestFit="1" customWidth="1"/>
    <col min="6955" max="6956" width="3.5703125" style="39" bestFit="1" customWidth="1"/>
    <col min="6957" max="6957" width="3.42578125" style="39" bestFit="1" customWidth="1"/>
    <col min="6958" max="6961" width="3.5703125" style="39" bestFit="1" customWidth="1"/>
    <col min="6962" max="6962" width="2.7109375" style="39" customWidth="1"/>
    <col min="6963" max="7170" width="9.140625" style="39"/>
    <col min="7171" max="7171" width="10.7109375" style="39" bestFit="1" customWidth="1"/>
    <col min="7172" max="7172" width="8.28515625" style="39" bestFit="1" customWidth="1"/>
    <col min="7173" max="7176" width="3.5703125" style="39" bestFit="1" customWidth="1"/>
    <col min="7177" max="7184" width="2.7109375" style="39" customWidth="1"/>
    <col min="7185" max="7185" width="3.5703125" style="39" customWidth="1"/>
    <col min="7186" max="7186" width="2.7109375" style="39" customWidth="1"/>
    <col min="7187" max="7187" width="2.42578125" style="39" customWidth="1"/>
    <col min="7188" max="7188" width="3.28515625" style="39" customWidth="1"/>
    <col min="7189" max="7191" width="3.5703125" style="39" bestFit="1" customWidth="1"/>
    <col min="7192" max="7193" width="3.5703125" style="39" customWidth="1"/>
    <col min="7194" max="7194" width="4" style="39" customWidth="1"/>
    <col min="7195" max="7195" width="3.85546875" style="39" customWidth="1"/>
    <col min="7196" max="7196" width="3.5703125" style="39" bestFit="1" customWidth="1"/>
    <col min="7197" max="7197" width="3.5703125" style="39" customWidth="1"/>
    <col min="7198" max="7198" width="4.5703125" style="39" bestFit="1" customWidth="1"/>
    <col min="7199" max="7199" width="3.5703125" style="39" customWidth="1"/>
    <col min="7200" max="7201" width="2.7109375" style="39" customWidth="1"/>
    <col min="7202" max="7202" width="3.140625" style="39" customWidth="1"/>
    <col min="7203" max="7203" width="2.7109375" style="39" customWidth="1"/>
    <col min="7204" max="7204" width="3" style="39" customWidth="1"/>
    <col min="7205" max="7208" width="2.7109375" style="39" customWidth="1"/>
    <col min="7209" max="7209" width="5.5703125" style="39" customWidth="1"/>
    <col min="7210" max="7210" width="4.5703125" style="39" bestFit="1" customWidth="1"/>
    <col min="7211" max="7212" width="3.5703125" style="39" bestFit="1" customWidth="1"/>
    <col min="7213" max="7213" width="3.42578125" style="39" bestFit="1" customWidth="1"/>
    <col min="7214" max="7217" width="3.5703125" style="39" bestFit="1" customWidth="1"/>
    <col min="7218" max="7218" width="2.7109375" style="39" customWidth="1"/>
    <col min="7219" max="7426" width="9.140625" style="39"/>
    <col min="7427" max="7427" width="10.7109375" style="39" bestFit="1" customWidth="1"/>
    <col min="7428" max="7428" width="8.28515625" style="39" bestFit="1" customWidth="1"/>
    <col min="7429" max="7432" width="3.5703125" style="39" bestFit="1" customWidth="1"/>
    <col min="7433" max="7440" width="2.7109375" style="39" customWidth="1"/>
    <col min="7441" max="7441" width="3.5703125" style="39" customWidth="1"/>
    <col min="7442" max="7442" width="2.7109375" style="39" customWidth="1"/>
    <col min="7443" max="7443" width="2.42578125" style="39" customWidth="1"/>
    <col min="7444" max="7444" width="3.28515625" style="39" customWidth="1"/>
    <col min="7445" max="7447" width="3.5703125" style="39" bestFit="1" customWidth="1"/>
    <col min="7448" max="7449" width="3.5703125" style="39" customWidth="1"/>
    <col min="7450" max="7450" width="4" style="39" customWidth="1"/>
    <col min="7451" max="7451" width="3.85546875" style="39" customWidth="1"/>
    <col min="7452" max="7452" width="3.5703125" style="39" bestFit="1" customWidth="1"/>
    <col min="7453" max="7453" width="3.5703125" style="39" customWidth="1"/>
    <col min="7454" max="7454" width="4.5703125" style="39" bestFit="1" customWidth="1"/>
    <col min="7455" max="7455" width="3.5703125" style="39" customWidth="1"/>
    <col min="7456" max="7457" width="2.7109375" style="39" customWidth="1"/>
    <col min="7458" max="7458" width="3.140625" style="39" customWidth="1"/>
    <col min="7459" max="7459" width="2.7109375" style="39" customWidth="1"/>
    <col min="7460" max="7460" width="3" style="39" customWidth="1"/>
    <col min="7461" max="7464" width="2.7109375" style="39" customWidth="1"/>
    <col min="7465" max="7465" width="5.5703125" style="39" customWidth="1"/>
    <col min="7466" max="7466" width="4.5703125" style="39" bestFit="1" customWidth="1"/>
    <col min="7467" max="7468" width="3.5703125" style="39" bestFit="1" customWidth="1"/>
    <col min="7469" max="7469" width="3.42578125" style="39" bestFit="1" customWidth="1"/>
    <col min="7470" max="7473" width="3.5703125" style="39" bestFit="1" customWidth="1"/>
    <col min="7474" max="7474" width="2.7109375" style="39" customWidth="1"/>
    <col min="7475" max="7682" width="9.140625" style="39"/>
    <col min="7683" max="7683" width="10.7109375" style="39" bestFit="1" customWidth="1"/>
    <col min="7684" max="7684" width="8.28515625" style="39" bestFit="1" customWidth="1"/>
    <col min="7685" max="7688" width="3.5703125" style="39" bestFit="1" customWidth="1"/>
    <col min="7689" max="7696" width="2.7109375" style="39" customWidth="1"/>
    <col min="7697" max="7697" width="3.5703125" style="39" customWidth="1"/>
    <col min="7698" max="7698" width="2.7109375" style="39" customWidth="1"/>
    <col min="7699" max="7699" width="2.42578125" style="39" customWidth="1"/>
    <col min="7700" max="7700" width="3.28515625" style="39" customWidth="1"/>
    <col min="7701" max="7703" width="3.5703125" style="39" bestFit="1" customWidth="1"/>
    <col min="7704" max="7705" width="3.5703125" style="39" customWidth="1"/>
    <col min="7706" max="7706" width="4" style="39" customWidth="1"/>
    <col min="7707" max="7707" width="3.85546875" style="39" customWidth="1"/>
    <col min="7708" max="7708" width="3.5703125" style="39" bestFit="1" customWidth="1"/>
    <col min="7709" max="7709" width="3.5703125" style="39" customWidth="1"/>
    <col min="7710" max="7710" width="4.5703125" style="39" bestFit="1" customWidth="1"/>
    <col min="7711" max="7711" width="3.5703125" style="39" customWidth="1"/>
    <col min="7712" max="7713" width="2.7109375" style="39" customWidth="1"/>
    <col min="7714" max="7714" width="3.140625" style="39" customWidth="1"/>
    <col min="7715" max="7715" width="2.7109375" style="39" customWidth="1"/>
    <col min="7716" max="7716" width="3" style="39" customWidth="1"/>
    <col min="7717" max="7720" width="2.7109375" style="39" customWidth="1"/>
    <col min="7721" max="7721" width="5.5703125" style="39" customWidth="1"/>
    <col min="7722" max="7722" width="4.5703125" style="39" bestFit="1" customWidth="1"/>
    <col min="7723" max="7724" width="3.5703125" style="39" bestFit="1" customWidth="1"/>
    <col min="7725" max="7725" width="3.42578125" style="39" bestFit="1" customWidth="1"/>
    <col min="7726" max="7729" width="3.5703125" style="39" bestFit="1" customWidth="1"/>
    <col min="7730" max="7730" width="2.7109375" style="39" customWidth="1"/>
    <col min="7731" max="7938" width="9.140625" style="39"/>
    <col min="7939" max="7939" width="10.7109375" style="39" bestFit="1" customWidth="1"/>
    <col min="7940" max="7940" width="8.28515625" style="39" bestFit="1" customWidth="1"/>
    <col min="7941" max="7944" width="3.5703125" style="39" bestFit="1" customWidth="1"/>
    <col min="7945" max="7952" width="2.7109375" style="39" customWidth="1"/>
    <col min="7953" max="7953" width="3.5703125" style="39" customWidth="1"/>
    <col min="7954" max="7954" width="2.7109375" style="39" customWidth="1"/>
    <col min="7955" max="7955" width="2.42578125" style="39" customWidth="1"/>
    <col min="7956" max="7956" width="3.28515625" style="39" customWidth="1"/>
    <col min="7957" max="7959" width="3.5703125" style="39" bestFit="1" customWidth="1"/>
    <col min="7960" max="7961" width="3.5703125" style="39" customWidth="1"/>
    <col min="7962" max="7962" width="4" style="39" customWidth="1"/>
    <col min="7963" max="7963" width="3.85546875" style="39" customWidth="1"/>
    <col min="7964" max="7964" width="3.5703125" style="39" bestFit="1" customWidth="1"/>
    <col min="7965" max="7965" width="3.5703125" style="39" customWidth="1"/>
    <col min="7966" max="7966" width="4.5703125" style="39" bestFit="1" customWidth="1"/>
    <col min="7967" max="7967" width="3.5703125" style="39" customWidth="1"/>
    <col min="7968" max="7969" width="2.7109375" style="39" customWidth="1"/>
    <col min="7970" max="7970" width="3.140625" style="39" customWidth="1"/>
    <col min="7971" max="7971" width="2.7109375" style="39" customWidth="1"/>
    <col min="7972" max="7972" width="3" style="39" customWidth="1"/>
    <col min="7973" max="7976" width="2.7109375" style="39" customWidth="1"/>
    <col min="7977" max="7977" width="5.5703125" style="39" customWidth="1"/>
    <col min="7978" max="7978" width="4.5703125" style="39" bestFit="1" customWidth="1"/>
    <col min="7979" max="7980" width="3.5703125" style="39" bestFit="1" customWidth="1"/>
    <col min="7981" max="7981" width="3.42578125" style="39" bestFit="1" customWidth="1"/>
    <col min="7982" max="7985" width="3.5703125" style="39" bestFit="1" customWidth="1"/>
    <col min="7986" max="7986" width="2.7109375" style="39" customWidth="1"/>
    <col min="7987" max="8194" width="9.140625" style="39"/>
    <col min="8195" max="8195" width="10.7109375" style="39" bestFit="1" customWidth="1"/>
    <col min="8196" max="8196" width="8.28515625" style="39" bestFit="1" customWidth="1"/>
    <col min="8197" max="8200" width="3.5703125" style="39" bestFit="1" customWidth="1"/>
    <col min="8201" max="8208" width="2.7109375" style="39" customWidth="1"/>
    <col min="8209" max="8209" width="3.5703125" style="39" customWidth="1"/>
    <col min="8210" max="8210" width="2.7109375" style="39" customWidth="1"/>
    <col min="8211" max="8211" width="2.42578125" style="39" customWidth="1"/>
    <col min="8212" max="8212" width="3.28515625" style="39" customWidth="1"/>
    <col min="8213" max="8215" width="3.5703125" style="39" bestFit="1" customWidth="1"/>
    <col min="8216" max="8217" width="3.5703125" style="39" customWidth="1"/>
    <col min="8218" max="8218" width="4" style="39" customWidth="1"/>
    <col min="8219" max="8219" width="3.85546875" style="39" customWidth="1"/>
    <col min="8220" max="8220" width="3.5703125" style="39" bestFit="1" customWidth="1"/>
    <col min="8221" max="8221" width="3.5703125" style="39" customWidth="1"/>
    <col min="8222" max="8222" width="4.5703125" style="39" bestFit="1" customWidth="1"/>
    <col min="8223" max="8223" width="3.5703125" style="39" customWidth="1"/>
    <col min="8224" max="8225" width="2.7109375" style="39" customWidth="1"/>
    <col min="8226" max="8226" width="3.140625" style="39" customWidth="1"/>
    <col min="8227" max="8227" width="2.7109375" style="39" customWidth="1"/>
    <col min="8228" max="8228" width="3" style="39" customWidth="1"/>
    <col min="8229" max="8232" width="2.7109375" style="39" customWidth="1"/>
    <col min="8233" max="8233" width="5.5703125" style="39" customWidth="1"/>
    <col min="8234" max="8234" width="4.5703125" style="39" bestFit="1" customWidth="1"/>
    <col min="8235" max="8236" width="3.5703125" style="39" bestFit="1" customWidth="1"/>
    <col min="8237" max="8237" width="3.42578125" style="39" bestFit="1" customWidth="1"/>
    <col min="8238" max="8241" width="3.5703125" style="39" bestFit="1" customWidth="1"/>
    <col min="8242" max="8242" width="2.7109375" style="39" customWidth="1"/>
    <col min="8243" max="8450" width="9.140625" style="39"/>
    <col min="8451" max="8451" width="10.7109375" style="39" bestFit="1" customWidth="1"/>
    <col min="8452" max="8452" width="8.28515625" style="39" bestFit="1" customWidth="1"/>
    <col min="8453" max="8456" width="3.5703125" style="39" bestFit="1" customWidth="1"/>
    <col min="8457" max="8464" width="2.7109375" style="39" customWidth="1"/>
    <col min="8465" max="8465" width="3.5703125" style="39" customWidth="1"/>
    <col min="8466" max="8466" width="2.7109375" style="39" customWidth="1"/>
    <col min="8467" max="8467" width="2.42578125" style="39" customWidth="1"/>
    <col min="8468" max="8468" width="3.28515625" style="39" customWidth="1"/>
    <col min="8469" max="8471" width="3.5703125" style="39" bestFit="1" customWidth="1"/>
    <col min="8472" max="8473" width="3.5703125" style="39" customWidth="1"/>
    <col min="8474" max="8474" width="4" style="39" customWidth="1"/>
    <col min="8475" max="8475" width="3.85546875" style="39" customWidth="1"/>
    <col min="8476" max="8476" width="3.5703125" style="39" bestFit="1" customWidth="1"/>
    <col min="8477" max="8477" width="3.5703125" style="39" customWidth="1"/>
    <col min="8478" max="8478" width="4.5703125" style="39" bestFit="1" customWidth="1"/>
    <col min="8479" max="8479" width="3.5703125" style="39" customWidth="1"/>
    <col min="8480" max="8481" width="2.7109375" style="39" customWidth="1"/>
    <col min="8482" max="8482" width="3.140625" style="39" customWidth="1"/>
    <col min="8483" max="8483" width="2.7109375" style="39" customWidth="1"/>
    <col min="8484" max="8484" width="3" style="39" customWidth="1"/>
    <col min="8485" max="8488" width="2.7109375" style="39" customWidth="1"/>
    <col min="8489" max="8489" width="5.5703125" style="39" customWidth="1"/>
    <col min="8490" max="8490" width="4.5703125" style="39" bestFit="1" customWidth="1"/>
    <col min="8491" max="8492" width="3.5703125" style="39" bestFit="1" customWidth="1"/>
    <col min="8493" max="8493" width="3.42578125" style="39" bestFit="1" customWidth="1"/>
    <col min="8494" max="8497" width="3.5703125" style="39" bestFit="1" customWidth="1"/>
    <col min="8498" max="8498" width="2.7109375" style="39" customWidth="1"/>
    <col min="8499" max="8706" width="9.140625" style="39"/>
    <col min="8707" max="8707" width="10.7109375" style="39" bestFit="1" customWidth="1"/>
    <col min="8708" max="8708" width="8.28515625" style="39" bestFit="1" customWidth="1"/>
    <col min="8709" max="8712" width="3.5703125" style="39" bestFit="1" customWidth="1"/>
    <col min="8713" max="8720" width="2.7109375" style="39" customWidth="1"/>
    <col min="8721" max="8721" width="3.5703125" style="39" customWidth="1"/>
    <col min="8722" max="8722" width="2.7109375" style="39" customWidth="1"/>
    <col min="8723" max="8723" width="2.42578125" style="39" customWidth="1"/>
    <col min="8724" max="8724" width="3.28515625" style="39" customWidth="1"/>
    <col min="8725" max="8727" width="3.5703125" style="39" bestFit="1" customWidth="1"/>
    <col min="8728" max="8729" width="3.5703125" style="39" customWidth="1"/>
    <col min="8730" max="8730" width="4" style="39" customWidth="1"/>
    <col min="8731" max="8731" width="3.85546875" style="39" customWidth="1"/>
    <col min="8732" max="8732" width="3.5703125" style="39" bestFit="1" customWidth="1"/>
    <col min="8733" max="8733" width="3.5703125" style="39" customWidth="1"/>
    <col min="8734" max="8734" width="4.5703125" style="39" bestFit="1" customWidth="1"/>
    <col min="8735" max="8735" width="3.5703125" style="39" customWidth="1"/>
    <col min="8736" max="8737" width="2.7109375" style="39" customWidth="1"/>
    <col min="8738" max="8738" width="3.140625" style="39" customWidth="1"/>
    <col min="8739" max="8739" width="2.7109375" style="39" customWidth="1"/>
    <col min="8740" max="8740" width="3" style="39" customWidth="1"/>
    <col min="8741" max="8744" width="2.7109375" style="39" customWidth="1"/>
    <col min="8745" max="8745" width="5.5703125" style="39" customWidth="1"/>
    <col min="8746" max="8746" width="4.5703125" style="39" bestFit="1" customWidth="1"/>
    <col min="8747" max="8748" width="3.5703125" style="39" bestFit="1" customWidth="1"/>
    <col min="8749" max="8749" width="3.42578125" style="39" bestFit="1" customWidth="1"/>
    <col min="8750" max="8753" width="3.5703125" style="39" bestFit="1" customWidth="1"/>
    <col min="8754" max="8754" width="2.7109375" style="39" customWidth="1"/>
    <col min="8755" max="8962" width="9.140625" style="39"/>
    <col min="8963" max="8963" width="10.7109375" style="39" bestFit="1" customWidth="1"/>
    <col min="8964" max="8964" width="8.28515625" style="39" bestFit="1" customWidth="1"/>
    <col min="8965" max="8968" width="3.5703125" style="39" bestFit="1" customWidth="1"/>
    <col min="8969" max="8976" width="2.7109375" style="39" customWidth="1"/>
    <col min="8977" max="8977" width="3.5703125" style="39" customWidth="1"/>
    <col min="8978" max="8978" width="2.7109375" style="39" customWidth="1"/>
    <col min="8979" max="8979" width="2.42578125" style="39" customWidth="1"/>
    <col min="8980" max="8980" width="3.28515625" style="39" customWidth="1"/>
    <col min="8981" max="8983" width="3.5703125" style="39" bestFit="1" customWidth="1"/>
    <col min="8984" max="8985" width="3.5703125" style="39" customWidth="1"/>
    <col min="8986" max="8986" width="4" style="39" customWidth="1"/>
    <col min="8987" max="8987" width="3.85546875" style="39" customWidth="1"/>
    <col min="8988" max="8988" width="3.5703125" style="39" bestFit="1" customWidth="1"/>
    <col min="8989" max="8989" width="3.5703125" style="39" customWidth="1"/>
    <col min="8990" max="8990" width="4.5703125" style="39" bestFit="1" customWidth="1"/>
    <col min="8991" max="8991" width="3.5703125" style="39" customWidth="1"/>
    <col min="8992" max="8993" width="2.7109375" style="39" customWidth="1"/>
    <col min="8994" max="8994" width="3.140625" style="39" customWidth="1"/>
    <col min="8995" max="8995" width="2.7109375" style="39" customWidth="1"/>
    <col min="8996" max="8996" width="3" style="39" customWidth="1"/>
    <col min="8997" max="9000" width="2.7109375" style="39" customWidth="1"/>
    <col min="9001" max="9001" width="5.5703125" style="39" customWidth="1"/>
    <col min="9002" max="9002" width="4.5703125" style="39" bestFit="1" customWidth="1"/>
    <col min="9003" max="9004" width="3.5703125" style="39" bestFit="1" customWidth="1"/>
    <col min="9005" max="9005" width="3.42578125" style="39" bestFit="1" customWidth="1"/>
    <col min="9006" max="9009" width="3.5703125" style="39" bestFit="1" customWidth="1"/>
    <col min="9010" max="9010" width="2.7109375" style="39" customWidth="1"/>
    <col min="9011" max="9218" width="9.140625" style="39"/>
    <col min="9219" max="9219" width="10.7109375" style="39" bestFit="1" customWidth="1"/>
    <col min="9220" max="9220" width="8.28515625" style="39" bestFit="1" customWidth="1"/>
    <col min="9221" max="9224" width="3.5703125" style="39" bestFit="1" customWidth="1"/>
    <col min="9225" max="9232" width="2.7109375" style="39" customWidth="1"/>
    <col min="9233" max="9233" width="3.5703125" style="39" customWidth="1"/>
    <col min="9234" max="9234" width="2.7109375" style="39" customWidth="1"/>
    <col min="9235" max="9235" width="2.42578125" style="39" customWidth="1"/>
    <col min="9236" max="9236" width="3.28515625" style="39" customWidth="1"/>
    <col min="9237" max="9239" width="3.5703125" style="39" bestFit="1" customWidth="1"/>
    <col min="9240" max="9241" width="3.5703125" style="39" customWidth="1"/>
    <col min="9242" max="9242" width="4" style="39" customWidth="1"/>
    <col min="9243" max="9243" width="3.85546875" style="39" customWidth="1"/>
    <col min="9244" max="9244" width="3.5703125" style="39" bestFit="1" customWidth="1"/>
    <col min="9245" max="9245" width="3.5703125" style="39" customWidth="1"/>
    <col min="9246" max="9246" width="4.5703125" style="39" bestFit="1" customWidth="1"/>
    <col min="9247" max="9247" width="3.5703125" style="39" customWidth="1"/>
    <col min="9248" max="9249" width="2.7109375" style="39" customWidth="1"/>
    <col min="9250" max="9250" width="3.140625" style="39" customWidth="1"/>
    <col min="9251" max="9251" width="2.7109375" style="39" customWidth="1"/>
    <col min="9252" max="9252" width="3" style="39" customWidth="1"/>
    <col min="9253" max="9256" width="2.7109375" style="39" customWidth="1"/>
    <col min="9257" max="9257" width="5.5703125" style="39" customWidth="1"/>
    <col min="9258" max="9258" width="4.5703125" style="39" bestFit="1" customWidth="1"/>
    <col min="9259" max="9260" width="3.5703125" style="39" bestFit="1" customWidth="1"/>
    <col min="9261" max="9261" width="3.42578125" style="39" bestFit="1" customWidth="1"/>
    <col min="9262" max="9265" width="3.5703125" style="39" bestFit="1" customWidth="1"/>
    <col min="9266" max="9266" width="2.7109375" style="39" customWidth="1"/>
    <col min="9267" max="9474" width="9.140625" style="39"/>
    <col min="9475" max="9475" width="10.7109375" style="39" bestFit="1" customWidth="1"/>
    <col min="9476" max="9476" width="8.28515625" style="39" bestFit="1" customWidth="1"/>
    <col min="9477" max="9480" width="3.5703125" style="39" bestFit="1" customWidth="1"/>
    <col min="9481" max="9488" width="2.7109375" style="39" customWidth="1"/>
    <col min="9489" max="9489" width="3.5703125" style="39" customWidth="1"/>
    <col min="9490" max="9490" width="2.7109375" style="39" customWidth="1"/>
    <col min="9491" max="9491" width="2.42578125" style="39" customWidth="1"/>
    <col min="9492" max="9492" width="3.28515625" style="39" customWidth="1"/>
    <col min="9493" max="9495" width="3.5703125" style="39" bestFit="1" customWidth="1"/>
    <col min="9496" max="9497" width="3.5703125" style="39" customWidth="1"/>
    <col min="9498" max="9498" width="4" style="39" customWidth="1"/>
    <col min="9499" max="9499" width="3.85546875" style="39" customWidth="1"/>
    <col min="9500" max="9500" width="3.5703125" style="39" bestFit="1" customWidth="1"/>
    <col min="9501" max="9501" width="3.5703125" style="39" customWidth="1"/>
    <col min="9502" max="9502" width="4.5703125" style="39" bestFit="1" customWidth="1"/>
    <col min="9503" max="9503" width="3.5703125" style="39" customWidth="1"/>
    <col min="9504" max="9505" width="2.7109375" style="39" customWidth="1"/>
    <col min="9506" max="9506" width="3.140625" style="39" customWidth="1"/>
    <col min="9507" max="9507" width="2.7109375" style="39" customWidth="1"/>
    <col min="9508" max="9508" width="3" style="39" customWidth="1"/>
    <col min="9509" max="9512" width="2.7109375" style="39" customWidth="1"/>
    <col min="9513" max="9513" width="5.5703125" style="39" customWidth="1"/>
    <col min="9514" max="9514" width="4.5703125" style="39" bestFit="1" customWidth="1"/>
    <col min="9515" max="9516" width="3.5703125" style="39" bestFit="1" customWidth="1"/>
    <col min="9517" max="9517" width="3.42578125" style="39" bestFit="1" customWidth="1"/>
    <col min="9518" max="9521" width="3.5703125" style="39" bestFit="1" customWidth="1"/>
    <col min="9522" max="9522" width="2.7109375" style="39" customWidth="1"/>
    <col min="9523" max="9730" width="9.140625" style="39"/>
    <col min="9731" max="9731" width="10.7109375" style="39" bestFit="1" customWidth="1"/>
    <col min="9732" max="9732" width="8.28515625" style="39" bestFit="1" customWidth="1"/>
    <col min="9733" max="9736" width="3.5703125" style="39" bestFit="1" customWidth="1"/>
    <col min="9737" max="9744" width="2.7109375" style="39" customWidth="1"/>
    <col min="9745" max="9745" width="3.5703125" style="39" customWidth="1"/>
    <col min="9746" max="9746" width="2.7109375" style="39" customWidth="1"/>
    <col min="9747" max="9747" width="2.42578125" style="39" customWidth="1"/>
    <col min="9748" max="9748" width="3.28515625" style="39" customWidth="1"/>
    <col min="9749" max="9751" width="3.5703125" style="39" bestFit="1" customWidth="1"/>
    <col min="9752" max="9753" width="3.5703125" style="39" customWidth="1"/>
    <col min="9754" max="9754" width="4" style="39" customWidth="1"/>
    <col min="9755" max="9755" width="3.85546875" style="39" customWidth="1"/>
    <col min="9756" max="9756" width="3.5703125" style="39" bestFit="1" customWidth="1"/>
    <col min="9757" max="9757" width="3.5703125" style="39" customWidth="1"/>
    <col min="9758" max="9758" width="4.5703125" style="39" bestFit="1" customWidth="1"/>
    <col min="9759" max="9759" width="3.5703125" style="39" customWidth="1"/>
    <col min="9760" max="9761" width="2.7109375" style="39" customWidth="1"/>
    <col min="9762" max="9762" width="3.140625" style="39" customWidth="1"/>
    <col min="9763" max="9763" width="2.7109375" style="39" customWidth="1"/>
    <col min="9764" max="9764" width="3" style="39" customWidth="1"/>
    <col min="9765" max="9768" width="2.7109375" style="39" customWidth="1"/>
    <col min="9769" max="9769" width="5.5703125" style="39" customWidth="1"/>
    <col min="9770" max="9770" width="4.5703125" style="39" bestFit="1" customWidth="1"/>
    <col min="9771" max="9772" width="3.5703125" style="39" bestFit="1" customWidth="1"/>
    <col min="9773" max="9773" width="3.42578125" style="39" bestFit="1" customWidth="1"/>
    <col min="9774" max="9777" width="3.5703125" style="39" bestFit="1" customWidth="1"/>
    <col min="9778" max="9778" width="2.7109375" style="39" customWidth="1"/>
    <col min="9779" max="9986" width="9.140625" style="39"/>
    <col min="9987" max="9987" width="10.7109375" style="39" bestFit="1" customWidth="1"/>
    <col min="9988" max="9988" width="8.28515625" style="39" bestFit="1" customWidth="1"/>
    <col min="9989" max="9992" width="3.5703125" style="39" bestFit="1" customWidth="1"/>
    <col min="9993" max="10000" width="2.7109375" style="39" customWidth="1"/>
    <col min="10001" max="10001" width="3.5703125" style="39" customWidth="1"/>
    <col min="10002" max="10002" width="2.7109375" style="39" customWidth="1"/>
    <col min="10003" max="10003" width="2.42578125" style="39" customWidth="1"/>
    <col min="10004" max="10004" width="3.28515625" style="39" customWidth="1"/>
    <col min="10005" max="10007" width="3.5703125" style="39" bestFit="1" customWidth="1"/>
    <col min="10008" max="10009" width="3.5703125" style="39" customWidth="1"/>
    <col min="10010" max="10010" width="4" style="39" customWidth="1"/>
    <col min="10011" max="10011" width="3.85546875" style="39" customWidth="1"/>
    <col min="10012" max="10012" width="3.5703125" style="39" bestFit="1" customWidth="1"/>
    <col min="10013" max="10013" width="3.5703125" style="39" customWidth="1"/>
    <col min="10014" max="10014" width="4.5703125" style="39" bestFit="1" customWidth="1"/>
    <col min="10015" max="10015" width="3.5703125" style="39" customWidth="1"/>
    <col min="10016" max="10017" width="2.7109375" style="39" customWidth="1"/>
    <col min="10018" max="10018" width="3.140625" style="39" customWidth="1"/>
    <col min="10019" max="10019" width="2.7109375" style="39" customWidth="1"/>
    <col min="10020" max="10020" width="3" style="39" customWidth="1"/>
    <col min="10021" max="10024" width="2.7109375" style="39" customWidth="1"/>
    <col min="10025" max="10025" width="5.5703125" style="39" customWidth="1"/>
    <col min="10026" max="10026" width="4.5703125" style="39" bestFit="1" customWidth="1"/>
    <col min="10027" max="10028" width="3.5703125" style="39" bestFit="1" customWidth="1"/>
    <col min="10029" max="10029" width="3.42578125" style="39" bestFit="1" customWidth="1"/>
    <col min="10030" max="10033" width="3.5703125" style="39" bestFit="1" customWidth="1"/>
    <col min="10034" max="10034" width="2.7109375" style="39" customWidth="1"/>
    <col min="10035" max="10242" width="9.140625" style="39"/>
    <col min="10243" max="10243" width="10.7109375" style="39" bestFit="1" customWidth="1"/>
    <col min="10244" max="10244" width="8.28515625" style="39" bestFit="1" customWidth="1"/>
    <col min="10245" max="10248" width="3.5703125" style="39" bestFit="1" customWidth="1"/>
    <col min="10249" max="10256" width="2.7109375" style="39" customWidth="1"/>
    <col min="10257" max="10257" width="3.5703125" style="39" customWidth="1"/>
    <col min="10258" max="10258" width="2.7109375" style="39" customWidth="1"/>
    <col min="10259" max="10259" width="2.42578125" style="39" customWidth="1"/>
    <col min="10260" max="10260" width="3.28515625" style="39" customWidth="1"/>
    <col min="10261" max="10263" width="3.5703125" style="39" bestFit="1" customWidth="1"/>
    <col min="10264" max="10265" width="3.5703125" style="39" customWidth="1"/>
    <col min="10266" max="10266" width="4" style="39" customWidth="1"/>
    <col min="10267" max="10267" width="3.85546875" style="39" customWidth="1"/>
    <col min="10268" max="10268" width="3.5703125" style="39" bestFit="1" customWidth="1"/>
    <col min="10269" max="10269" width="3.5703125" style="39" customWidth="1"/>
    <col min="10270" max="10270" width="4.5703125" style="39" bestFit="1" customWidth="1"/>
    <col min="10271" max="10271" width="3.5703125" style="39" customWidth="1"/>
    <col min="10272" max="10273" width="2.7109375" style="39" customWidth="1"/>
    <col min="10274" max="10274" width="3.140625" style="39" customWidth="1"/>
    <col min="10275" max="10275" width="2.7109375" style="39" customWidth="1"/>
    <col min="10276" max="10276" width="3" style="39" customWidth="1"/>
    <col min="10277" max="10280" width="2.7109375" style="39" customWidth="1"/>
    <col min="10281" max="10281" width="5.5703125" style="39" customWidth="1"/>
    <col min="10282" max="10282" width="4.5703125" style="39" bestFit="1" customWidth="1"/>
    <col min="10283" max="10284" width="3.5703125" style="39" bestFit="1" customWidth="1"/>
    <col min="10285" max="10285" width="3.42578125" style="39" bestFit="1" customWidth="1"/>
    <col min="10286" max="10289" width="3.5703125" style="39" bestFit="1" customWidth="1"/>
    <col min="10290" max="10290" width="2.7109375" style="39" customWidth="1"/>
    <col min="10291" max="10498" width="9.140625" style="39"/>
    <col min="10499" max="10499" width="10.7109375" style="39" bestFit="1" customWidth="1"/>
    <col min="10500" max="10500" width="8.28515625" style="39" bestFit="1" customWidth="1"/>
    <col min="10501" max="10504" width="3.5703125" style="39" bestFit="1" customWidth="1"/>
    <col min="10505" max="10512" width="2.7109375" style="39" customWidth="1"/>
    <col min="10513" max="10513" width="3.5703125" style="39" customWidth="1"/>
    <col min="10514" max="10514" width="2.7109375" style="39" customWidth="1"/>
    <col min="10515" max="10515" width="2.42578125" style="39" customWidth="1"/>
    <col min="10516" max="10516" width="3.28515625" style="39" customWidth="1"/>
    <col min="10517" max="10519" width="3.5703125" style="39" bestFit="1" customWidth="1"/>
    <col min="10520" max="10521" width="3.5703125" style="39" customWidth="1"/>
    <col min="10522" max="10522" width="4" style="39" customWidth="1"/>
    <col min="10523" max="10523" width="3.85546875" style="39" customWidth="1"/>
    <col min="10524" max="10524" width="3.5703125" style="39" bestFit="1" customWidth="1"/>
    <col min="10525" max="10525" width="3.5703125" style="39" customWidth="1"/>
    <col min="10526" max="10526" width="4.5703125" style="39" bestFit="1" customWidth="1"/>
    <col min="10527" max="10527" width="3.5703125" style="39" customWidth="1"/>
    <col min="10528" max="10529" width="2.7109375" style="39" customWidth="1"/>
    <col min="10530" max="10530" width="3.140625" style="39" customWidth="1"/>
    <col min="10531" max="10531" width="2.7109375" style="39" customWidth="1"/>
    <col min="10532" max="10532" width="3" style="39" customWidth="1"/>
    <col min="10533" max="10536" width="2.7109375" style="39" customWidth="1"/>
    <col min="10537" max="10537" width="5.5703125" style="39" customWidth="1"/>
    <col min="10538" max="10538" width="4.5703125" style="39" bestFit="1" customWidth="1"/>
    <col min="10539" max="10540" width="3.5703125" style="39" bestFit="1" customWidth="1"/>
    <col min="10541" max="10541" width="3.42578125" style="39" bestFit="1" customWidth="1"/>
    <col min="10542" max="10545" width="3.5703125" style="39" bestFit="1" customWidth="1"/>
    <col min="10546" max="10546" width="2.7109375" style="39" customWidth="1"/>
    <col min="10547" max="10754" width="9.140625" style="39"/>
    <col min="10755" max="10755" width="10.7109375" style="39" bestFit="1" customWidth="1"/>
    <col min="10756" max="10756" width="8.28515625" style="39" bestFit="1" customWidth="1"/>
    <col min="10757" max="10760" width="3.5703125" style="39" bestFit="1" customWidth="1"/>
    <col min="10761" max="10768" width="2.7109375" style="39" customWidth="1"/>
    <col min="10769" max="10769" width="3.5703125" style="39" customWidth="1"/>
    <col min="10770" max="10770" width="2.7109375" style="39" customWidth="1"/>
    <col min="10771" max="10771" width="2.42578125" style="39" customWidth="1"/>
    <col min="10772" max="10772" width="3.28515625" style="39" customWidth="1"/>
    <col min="10773" max="10775" width="3.5703125" style="39" bestFit="1" customWidth="1"/>
    <col min="10776" max="10777" width="3.5703125" style="39" customWidth="1"/>
    <col min="10778" max="10778" width="4" style="39" customWidth="1"/>
    <col min="10779" max="10779" width="3.85546875" style="39" customWidth="1"/>
    <col min="10780" max="10780" width="3.5703125" style="39" bestFit="1" customWidth="1"/>
    <col min="10781" max="10781" width="3.5703125" style="39" customWidth="1"/>
    <col min="10782" max="10782" width="4.5703125" style="39" bestFit="1" customWidth="1"/>
    <col min="10783" max="10783" width="3.5703125" style="39" customWidth="1"/>
    <col min="10784" max="10785" width="2.7109375" style="39" customWidth="1"/>
    <col min="10786" max="10786" width="3.140625" style="39" customWidth="1"/>
    <col min="10787" max="10787" width="2.7109375" style="39" customWidth="1"/>
    <col min="10788" max="10788" width="3" style="39" customWidth="1"/>
    <col min="10789" max="10792" width="2.7109375" style="39" customWidth="1"/>
    <col min="10793" max="10793" width="5.5703125" style="39" customWidth="1"/>
    <col min="10794" max="10794" width="4.5703125" style="39" bestFit="1" customWidth="1"/>
    <col min="10795" max="10796" width="3.5703125" style="39" bestFit="1" customWidth="1"/>
    <col min="10797" max="10797" width="3.42578125" style="39" bestFit="1" customWidth="1"/>
    <col min="10798" max="10801" width="3.5703125" style="39" bestFit="1" customWidth="1"/>
    <col min="10802" max="10802" width="2.7109375" style="39" customWidth="1"/>
    <col min="10803" max="11010" width="9.140625" style="39"/>
    <col min="11011" max="11011" width="10.7109375" style="39" bestFit="1" customWidth="1"/>
    <col min="11012" max="11012" width="8.28515625" style="39" bestFit="1" customWidth="1"/>
    <col min="11013" max="11016" width="3.5703125" style="39" bestFit="1" customWidth="1"/>
    <col min="11017" max="11024" width="2.7109375" style="39" customWidth="1"/>
    <col min="11025" max="11025" width="3.5703125" style="39" customWidth="1"/>
    <col min="11026" max="11026" width="2.7109375" style="39" customWidth="1"/>
    <col min="11027" max="11027" width="2.42578125" style="39" customWidth="1"/>
    <col min="11028" max="11028" width="3.28515625" style="39" customWidth="1"/>
    <col min="11029" max="11031" width="3.5703125" style="39" bestFit="1" customWidth="1"/>
    <col min="11032" max="11033" width="3.5703125" style="39" customWidth="1"/>
    <col min="11034" max="11034" width="4" style="39" customWidth="1"/>
    <col min="11035" max="11035" width="3.85546875" style="39" customWidth="1"/>
    <col min="11036" max="11036" width="3.5703125" style="39" bestFit="1" customWidth="1"/>
    <col min="11037" max="11037" width="3.5703125" style="39" customWidth="1"/>
    <col min="11038" max="11038" width="4.5703125" style="39" bestFit="1" customWidth="1"/>
    <col min="11039" max="11039" width="3.5703125" style="39" customWidth="1"/>
    <col min="11040" max="11041" width="2.7109375" style="39" customWidth="1"/>
    <col min="11042" max="11042" width="3.140625" style="39" customWidth="1"/>
    <col min="11043" max="11043" width="2.7109375" style="39" customWidth="1"/>
    <col min="11044" max="11044" width="3" style="39" customWidth="1"/>
    <col min="11045" max="11048" width="2.7109375" style="39" customWidth="1"/>
    <col min="11049" max="11049" width="5.5703125" style="39" customWidth="1"/>
    <col min="11050" max="11050" width="4.5703125" style="39" bestFit="1" customWidth="1"/>
    <col min="11051" max="11052" width="3.5703125" style="39" bestFit="1" customWidth="1"/>
    <col min="11053" max="11053" width="3.42578125" style="39" bestFit="1" customWidth="1"/>
    <col min="11054" max="11057" width="3.5703125" style="39" bestFit="1" customWidth="1"/>
    <col min="11058" max="11058" width="2.7109375" style="39" customWidth="1"/>
    <col min="11059" max="11266" width="9.140625" style="39"/>
    <col min="11267" max="11267" width="10.7109375" style="39" bestFit="1" customWidth="1"/>
    <col min="11268" max="11268" width="8.28515625" style="39" bestFit="1" customWidth="1"/>
    <col min="11269" max="11272" width="3.5703125" style="39" bestFit="1" customWidth="1"/>
    <col min="11273" max="11280" width="2.7109375" style="39" customWidth="1"/>
    <col min="11281" max="11281" width="3.5703125" style="39" customWidth="1"/>
    <col min="11282" max="11282" width="2.7109375" style="39" customWidth="1"/>
    <col min="11283" max="11283" width="2.42578125" style="39" customWidth="1"/>
    <col min="11284" max="11284" width="3.28515625" style="39" customWidth="1"/>
    <col min="11285" max="11287" width="3.5703125" style="39" bestFit="1" customWidth="1"/>
    <col min="11288" max="11289" width="3.5703125" style="39" customWidth="1"/>
    <col min="11290" max="11290" width="4" style="39" customWidth="1"/>
    <col min="11291" max="11291" width="3.85546875" style="39" customWidth="1"/>
    <col min="11292" max="11292" width="3.5703125" style="39" bestFit="1" customWidth="1"/>
    <col min="11293" max="11293" width="3.5703125" style="39" customWidth="1"/>
    <col min="11294" max="11294" width="4.5703125" style="39" bestFit="1" customWidth="1"/>
    <col min="11295" max="11295" width="3.5703125" style="39" customWidth="1"/>
    <col min="11296" max="11297" width="2.7109375" style="39" customWidth="1"/>
    <col min="11298" max="11298" width="3.140625" style="39" customWidth="1"/>
    <col min="11299" max="11299" width="2.7109375" style="39" customWidth="1"/>
    <col min="11300" max="11300" width="3" style="39" customWidth="1"/>
    <col min="11301" max="11304" width="2.7109375" style="39" customWidth="1"/>
    <col min="11305" max="11305" width="5.5703125" style="39" customWidth="1"/>
    <col min="11306" max="11306" width="4.5703125" style="39" bestFit="1" customWidth="1"/>
    <col min="11307" max="11308" width="3.5703125" style="39" bestFit="1" customWidth="1"/>
    <col min="11309" max="11309" width="3.42578125" style="39" bestFit="1" customWidth="1"/>
    <col min="11310" max="11313" width="3.5703125" style="39" bestFit="1" customWidth="1"/>
    <col min="11314" max="11314" width="2.7109375" style="39" customWidth="1"/>
    <col min="11315" max="11522" width="9.140625" style="39"/>
    <col min="11523" max="11523" width="10.7109375" style="39" bestFit="1" customWidth="1"/>
    <col min="11524" max="11524" width="8.28515625" style="39" bestFit="1" customWidth="1"/>
    <col min="11525" max="11528" width="3.5703125" style="39" bestFit="1" customWidth="1"/>
    <col min="11529" max="11536" width="2.7109375" style="39" customWidth="1"/>
    <col min="11537" max="11537" width="3.5703125" style="39" customWidth="1"/>
    <col min="11538" max="11538" width="2.7109375" style="39" customWidth="1"/>
    <col min="11539" max="11539" width="2.42578125" style="39" customWidth="1"/>
    <col min="11540" max="11540" width="3.28515625" style="39" customWidth="1"/>
    <col min="11541" max="11543" width="3.5703125" style="39" bestFit="1" customWidth="1"/>
    <col min="11544" max="11545" width="3.5703125" style="39" customWidth="1"/>
    <col min="11546" max="11546" width="4" style="39" customWidth="1"/>
    <col min="11547" max="11547" width="3.85546875" style="39" customWidth="1"/>
    <col min="11548" max="11548" width="3.5703125" style="39" bestFit="1" customWidth="1"/>
    <col min="11549" max="11549" width="3.5703125" style="39" customWidth="1"/>
    <col min="11550" max="11550" width="4.5703125" style="39" bestFit="1" customWidth="1"/>
    <col min="11551" max="11551" width="3.5703125" style="39" customWidth="1"/>
    <col min="11552" max="11553" width="2.7109375" style="39" customWidth="1"/>
    <col min="11554" max="11554" width="3.140625" style="39" customWidth="1"/>
    <col min="11555" max="11555" width="2.7109375" style="39" customWidth="1"/>
    <col min="11556" max="11556" width="3" style="39" customWidth="1"/>
    <col min="11557" max="11560" width="2.7109375" style="39" customWidth="1"/>
    <col min="11561" max="11561" width="5.5703125" style="39" customWidth="1"/>
    <col min="11562" max="11562" width="4.5703125" style="39" bestFit="1" customWidth="1"/>
    <col min="11563" max="11564" width="3.5703125" style="39" bestFit="1" customWidth="1"/>
    <col min="11565" max="11565" width="3.42578125" style="39" bestFit="1" customWidth="1"/>
    <col min="11566" max="11569" width="3.5703125" style="39" bestFit="1" customWidth="1"/>
    <col min="11570" max="11570" width="2.7109375" style="39" customWidth="1"/>
    <col min="11571" max="11778" width="9.140625" style="39"/>
    <col min="11779" max="11779" width="10.7109375" style="39" bestFit="1" customWidth="1"/>
    <col min="11780" max="11780" width="8.28515625" style="39" bestFit="1" customWidth="1"/>
    <col min="11781" max="11784" width="3.5703125" style="39" bestFit="1" customWidth="1"/>
    <col min="11785" max="11792" width="2.7109375" style="39" customWidth="1"/>
    <col min="11793" max="11793" width="3.5703125" style="39" customWidth="1"/>
    <col min="11794" max="11794" width="2.7109375" style="39" customWidth="1"/>
    <col min="11795" max="11795" width="2.42578125" style="39" customWidth="1"/>
    <col min="11796" max="11796" width="3.28515625" style="39" customWidth="1"/>
    <col min="11797" max="11799" width="3.5703125" style="39" bestFit="1" customWidth="1"/>
    <col min="11800" max="11801" width="3.5703125" style="39" customWidth="1"/>
    <col min="11802" max="11802" width="4" style="39" customWidth="1"/>
    <col min="11803" max="11803" width="3.85546875" style="39" customWidth="1"/>
    <col min="11804" max="11804" width="3.5703125" style="39" bestFit="1" customWidth="1"/>
    <col min="11805" max="11805" width="3.5703125" style="39" customWidth="1"/>
    <col min="11806" max="11806" width="4.5703125" style="39" bestFit="1" customWidth="1"/>
    <col min="11807" max="11807" width="3.5703125" style="39" customWidth="1"/>
    <col min="11808" max="11809" width="2.7109375" style="39" customWidth="1"/>
    <col min="11810" max="11810" width="3.140625" style="39" customWidth="1"/>
    <col min="11811" max="11811" width="2.7109375" style="39" customWidth="1"/>
    <col min="11812" max="11812" width="3" style="39" customWidth="1"/>
    <col min="11813" max="11816" width="2.7109375" style="39" customWidth="1"/>
    <col min="11817" max="11817" width="5.5703125" style="39" customWidth="1"/>
    <col min="11818" max="11818" width="4.5703125" style="39" bestFit="1" customWidth="1"/>
    <col min="11819" max="11820" width="3.5703125" style="39" bestFit="1" customWidth="1"/>
    <col min="11821" max="11821" width="3.42578125" style="39" bestFit="1" customWidth="1"/>
    <col min="11822" max="11825" width="3.5703125" style="39" bestFit="1" customWidth="1"/>
    <col min="11826" max="11826" width="2.7109375" style="39" customWidth="1"/>
    <col min="11827" max="12034" width="9.140625" style="39"/>
    <col min="12035" max="12035" width="10.7109375" style="39" bestFit="1" customWidth="1"/>
    <col min="12036" max="12036" width="8.28515625" style="39" bestFit="1" customWidth="1"/>
    <col min="12037" max="12040" width="3.5703125" style="39" bestFit="1" customWidth="1"/>
    <col min="12041" max="12048" width="2.7109375" style="39" customWidth="1"/>
    <col min="12049" max="12049" width="3.5703125" style="39" customWidth="1"/>
    <col min="12050" max="12050" width="2.7109375" style="39" customWidth="1"/>
    <col min="12051" max="12051" width="2.42578125" style="39" customWidth="1"/>
    <col min="12052" max="12052" width="3.28515625" style="39" customWidth="1"/>
    <col min="12053" max="12055" width="3.5703125" style="39" bestFit="1" customWidth="1"/>
    <col min="12056" max="12057" width="3.5703125" style="39" customWidth="1"/>
    <col min="12058" max="12058" width="4" style="39" customWidth="1"/>
    <col min="12059" max="12059" width="3.85546875" style="39" customWidth="1"/>
    <col min="12060" max="12060" width="3.5703125" style="39" bestFit="1" customWidth="1"/>
    <col min="12061" max="12061" width="3.5703125" style="39" customWidth="1"/>
    <col min="12062" max="12062" width="4.5703125" style="39" bestFit="1" customWidth="1"/>
    <col min="12063" max="12063" width="3.5703125" style="39" customWidth="1"/>
    <col min="12064" max="12065" width="2.7109375" style="39" customWidth="1"/>
    <col min="12066" max="12066" width="3.140625" style="39" customWidth="1"/>
    <col min="12067" max="12067" width="2.7109375" style="39" customWidth="1"/>
    <col min="12068" max="12068" width="3" style="39" customWidth="1"/>
    <col min="12069" max="12072" width="2.7109375" style="39" customWidth="1"/>
    <col min="12073" max="12073" width="5.5703125" style="39" customWidth="1"/>
    <col min="12074" max="12074" width="4.5703125" style="39" bestFit="1" customWidth="1"/>
    <col min="12075" max="12076" width="3.5703125" style="39" bestFit="1" customWidth="1"/>
    <col min="12077" max="12077" width="3.42578125" style="39" bestFit="1" customWidth="1"/>
    <col min="12078" max="12081" width="3.5703125" style="39" bestFit="1" customWidth="1"/>
    <col min="12082" max="12082" width="2.7109375" style="39" customWidth="1"/>
    <col min="12083" max="12290" width="9.140625" style="39"/>
    <col min="12291" max="12291" width="10.7109375" style="39" bestFit="1" customWidth="1"/>
    <col min="12292" max="12292" width="8.28515625" style="39" bestFit="1" customWidth="1"/>
    <col min="12293" max="12296" width="3.5703125" style="39" bestFit="1" customWidth="1"/>
    <col min="12297" max="12304" width="2.7109375" style="39" customWidth="1"/>
    <col min="12305" max="12305" width="3.5703125" style="39" customWidth="1"/>
    <col min="12306" max="12306" width="2.7109375" style="39" customWidth="1"/>
    <col min="12307" max="12307" width="2.42578125" style="39" customWidth="1"/>
    <col min="12308" max="12308" width="3.28515625" style="39" customWidth="1"/>
    <col min="12309" max="12311" width="3.5703125" style="39" bestFit="1" customWidth="1"/>
    <col min="12312" max="12313" width="3.5703125" style="39" customWidth="1"/>
    <col min="12314" max="12314" width="4" style="39" customWidth="1"/>
    <col min="12315" max="12315" width="3.85546875" style="39" customWidth="1"/>
    <col min="12316" max="12316" width="3.5703125" style="39" bestFit="1" customWidth="1"/>
    <col min="12317" max="12317" width="3.5703125" style="39" customWidth="1"/>
    <col min="12318" max="12318" width="4.5703125" style="39" bestFit="1" customWidth="1"/>
    <col min="12319" max="12319" width="3.5703125" style="39" customWidth="1"/>
    <col min="12320" max="12321" width="2.7109375" style="39" customWidth="1"/>
    <col min="12322" max="12322" width="3.140625" style="39" customWidth="1"/>
    <col min="12323" max="12323" width="2.7109375" style="39" customWidth="1"/>
    <col min="12324" max="12324" width="3" style="39" customWidth="1"/>
    <col min="12325" max="12328" width="2.7109375" style="39" customWidth="1"/>
    <col min="12329" max="12329" width="5.5703125" style="39" customWidth="1"/>
    <col min="12330" max="12330" width="4.5703125" style="39" bestFit="1" customWidth="1"/>
    <col min="12331" max="12332" width="3.5703125" style="39" bestFit="1" customWidth="1"/>
    <col min="12333" max="12333" width="3.42578125" style="39" bestFit="1" customWidth="1"/>
    <col min="12334" max="12337" width="3.5703125" style="39" bestFit="1" customWidth="1"/>
    <col min="12338" max="12338" width="2.7109375" style="39" customWidth="1"/>
    <col min="12339" max="12546" width="9.140625" style="39"/>
    <col min="12547" max="12547" width="10.7109375" style="39" bestFit="1" customWidth="1"/>
    <col min="12548" max="12548" width="8.28515625" style="39" bestFit="1" customWidth="1"/>
    <col min="12549" max="12552" width="3.5703125" style="39" bestFit="1" customWidth="1"/>
    <col min="12553" max="12560" width="2.7109375" style="39" customWidth="1"/>
    <col min="12561" max="12561" width="3.5703125" style="39" customWidth="1"/>
    <col min="12562" max="12562" width="2.7109375" style="39" customWidth="1"/>
    <col min="12563" max="12563" width="2.42578125" style="39" customWidth="1"/>
    <col min="12564" max="12564" width="3.28515625" style="39" customWidth="1"/>
    <col min="12565" max="12567" width="3.5703125" style="39" bestFit="1" customWidth="1"/>
    <col min="12568" max="12569" width="3.5703125" style="39" customWidth="1"/>
    <col min="12570" max="12570" width="4" style="39" customWidth="1"/>
    <col min="12571" max="12571" width="3.85546875" style="39" customWidth="1"/>
    <col min="12572" max="12572" width="3.5703125" style="39" bestFit="1" customWidth="1"/>
    <col min="12573" max="12573" width="3.5703125" style="39" customWidth="1"/>
    <col min="12574" max="12574" width="4.5703125" style="39" bestFit="1" customWidth="1"/>
    <col min="12575" max="12575" width="3.5703125" style="39" customWidth="1"/>
    <col min="12576" max="12577" width="2.7109375" style="39" customWidth="1"/>
    <col min="12578" max="12578" width="3.140625" style="39" customWidth="1"/>
    <col min="12579" max="12579" width="2.7109375" style="39" customWidth="1"/>
    <col min="12580" max="12580" width="3" style="39" customWidth="1"/>
    <col min="12581" max="12584" width="2.7109375" style="39" customWidth="1"/>
    <col min="12585" max="12585" width="5.5703125" style="39" customWidth="1"/>
    <col min="12586" max="12586" width="4.5703125" style="39" bestFit="1" customWidth="1"/>
    <col min="12587" max="12588" width="3.5703125" style="39" bestFit="1" customWidth="1"/>
    <col min="12589" max="12589" width="3.42578125" style="39" bestFit="1" customWidth="1"/>
    <col min="12590" max="12593" width="3.5703125" style="39" bestFit="1" customWidth="1"/>
    <col min="12594" max="12594" width="2.7109375" style="39" customWidth="1"/>
    <col min="12595" max="12802" width="9.140625" style="39"/>
    <col min="12803" max="12803" width="10.7109375" style="39" bestFit="1" customWidth="1"/>
    <col min="12804" max="12804" width="8.28515625" style="39" bestFit="1" customWidth="1"/>
    <col min="12805" max="12808" width="3.5703125" style="39" bestFit="1" customWidth="1"/>
    <col min="12809" max="12816" width="2.7109375" style="39" customWidth="1"/>
    <col min="12817" max="12817" width="3.5703125" style="39" customWidth="1"/>
    <col min="12818" max="12818" width="2.7109375" style="39" customWidth="1"/>
    <col min="12819" max="12819" width="2.42578125" style="39" customWidth="1"/>
    <col min="12820" max="12820" width="3.28515625" style="39" customWidth="1"/>
    <col min="12821" max="12823" width="3.5703125" style="39" bestFit="1" customWidth="1"/>
    <col min="12824" max="12825" width="3.5703125" style="39" customWidth="1"/>
    <col min="12826" max="12826" width="4" style="39" customWidth="1"/>
    <col min="12827" max="12827" width="3.85546875" style="39" customWidth="1"/>
    <col min="12828" max="12828" width="3.5703125" style="39" bestFit="1" customWidth="1"/>
    <col min="12829" max="12829" width="3.5703125" style="39" customWidth="1"/>
    <col min="12830" max="12830" width="4.5703125" style="39" bestFit="1" customWidth="1"/>
    <col min="12831" max="12831" width="3.5703125" style="39" customWidth="1"/>
    <col min="12832" max="12833" width="2.7109375" style="39" customWidth="1"/>
    <col min="12834" max="12834" width="3.140625" style="39" customWidth="1"/>
    <col min="12835" max="12835" width="2.7109375" style="39" customWidth="1"/>
    <col min="12836" max="12836" width="3" style="39" customWidth="1"/>
    <col min="12837" max="12840" width="2.7109375" style="39" customWidth="1"/>
    <col min="12841" max="12841" width="5.5703125" style="39" customWidth="1"/>
    <col min="12842" max="12842" width="4.5703125" style="39" bestFit="1" customWidth="1"/>
    <col min="12843" max="12844" width="3.5703125" style="39" bestFit="1" customWidth="1"/>
    <col min="12845" max="12845" width="3.42578125" style="39" bestFit="1" customWidth="1"/>
    <col min="12846" max="12849" width="3.5703125" style="39" bestFit="1" customWidth="1"/>
    <col min="12850" max="12850" width="2.7109375" style="39" customWidth="1"/>
    <col min="12851" max="13058" width="9.140625" style="39"/>
    <col min="13059" max="13059" width="10.7109375" style="39" bestFit="1" customWidth="1"/>
    <col min="13060" max="13060" width="8.28515625" style="39" bestFit="1" customWidth="1"/>
    <col min="13061" max="13064" width="3.5703125" style="39" bestFit="1" customWidth="1"/>
    <col min="13065" max="13072" width="2.7109375" style="39" customWidth="1"/>
    <col min="13073" max="13073" width="3.5703125" style="39" customWidth="1"/>
    <col min="13074" max="13074" width="2.7109375" style="39" customWidth="1"/>
    <col min="13075" max="13075" width="2.42578125" style="39" customWidth="1"/>
    <col min="13076" max="13076" width="3.28515625" style="39" customWidth="1"/>
    <col min="13077" max="13079" width="3.5703125" style="39" bestFit="1" customWidth="1"/>
    <col min="13080" max="13081" width="3.5703125" style="39" customWidth="1"/>
    <col min="13082" max="13082" width="4" style="39" customWidth="1"/>
    <col min="13083" max="13083" width="3.85546875" style="39" customWidth="1"/>
    <col min="13084" max="13084" width="3.5703125" style="39" bestFit="1" customWidth="1"/>
    <col min="13085" max="13085" width="3.5703125" style="39" customWidth="1"/>
    <col min="13086" max="13086" width="4.5703125" style="39" bestFit="1" customWidth="1"/>
    <col min="13087" max="13087" width="3.5703125" style="39" customWidth="1"/>
    <col min="13088" max="13089" width="2.7109375" style="39" customWidth="1"/>
    <col min="13090" max="13090" width="3.140625" style="39" customWidth="1"/>
    <col min="13091" max="13091" width="2.7109375" style="39" customWidth="1"/>
    <col min="13092" max="13092" width="3" style="39" customWidth="1"/>
    <col min="13093" max="13096" width="2.7109375" style="39" customWidth="1"/>
    <col min="13097" max="13097" width="5.5703125" style="39" customWidth="1"/>
    <col min="13098" max="13098" width="4.5703125" style="39" bestFit="1" customWidth="1"/>
    <col min="13099" max="13100" width="3.5703125" style="39" bestFit="1" customWidth="1"/>
    <col min="13101" max="13101" width="3.42578125" style="39" bestFit="1" customWidth="1"/>
    <col min="13102" max="13105" width="3.5703125" style="39" bestFit="1" customWidth="1"/>
    <col min="13106" max="13106" width="2.7109375" style="39" customWidth="1"/>
    <col min="13107" max="13314" width="9.140625" style="39"/>
    <col min="13315" max="13315" width="10.7109375" style="39" bestFit="1" customWidth="1"/>
    <col min="13316" max="13316" width="8.28515625" style="39" bestFit="1" customWidth="1"/>
    <col min="13317" max="13320" width="3.5703125" style="39" bestFit="1" customWidth="1"/>
    <col min="13321" max="13328" width="2.7109375" style="39" customWidth="1"/>
    <col min="13329" max="13329" width="3.5703125" style="39" customWidth="1"/>
    <col min="13330" max="13330" width="2.7109375" style="39" customWidth="1"/>
    <col min="13331" max="13331" width="2.42578125" style="39" customWidth="1"/>
    <col min="13332" max="13332" width="3.28515625" style="39" customWidth="1"/>
    <col min="13333" max="13335" width="3.5703125" style="39" bestFit="1" customWidth="1"/>
    <col min="13336" max="13337" width="3.5703125" style="39" customWidth="1"/>
    <col min="13338" max="13338" width="4" style="39" customWidth="1"/>
    <col min="13339" max="13339" width="3.85546875" style="39" customWidth="1"/>
    <col min="13340" max="13340" width="3.5703125" style="39" bestFit="1" customWidth="1"/>
    <col min="13341" max="13341" width="3.5703125" style="39" customWidth="1"/>
    <col min="13342" max="13342" width="4.5703125" style="39" bestFit="1" customWidth="1"/>
    <col min="13343" max="13343" width="3.5703125" style="39" customWidth="1"/>
    <col min="13344" max="13345" width="2.7109375" style="39" customWidth="1"/>
    <col min="13346" max="13346" width="3.140625" style="39" customWidth="1"/>
    <col min="13347" max="13347" width="2.7109375" style="39" customWidth="1"/>
    <col min="13348" max="13348" width="3" style="39" customWidth="1"/>
    <col min="13349" max="13352" width="2.7109375" style="39" customWidth="1"/>
    <col min="13353" max="13353" width="5.5703125" style="39" customWidth="1"/>
    <col min="13354" max="13354" width="4.5703125" style="39" bestFit="1" customWidth="1"/>
    <col min="13355" max="13356" width="3.5703125" style="39" bestFit="1" customWidth="1"/>
    <col min="13357" max="13357" width="3.42578125" style="39" bestFit="1" customWidth="1"/>
    <col min="13358" max="13361" width="3.5703125" style="39" bestFit="1" customWidth="1"/>
    <col min="13362" max="13362" width="2.7109375" style="39" customWidth="1"/>
    <col min="13363" max="13570" width="9.140625" style="39"/>
    <col min="13571" max="13571" width="10.7109375" style="39" bestFit="1" customWidth="1"/>
    <col min="13572" max="13572" width="8.28515625" style="39" bestFit="1" customWidth="1"/>
    <col min="13573" max="13576" width="3.5703125" style="39" bestFit="1" customWidth="1"/>
    <col min="13577" max="13584" width="2.7109375" style="39" customWidth="1"/>
    <col min="13585" max="13585" width="3.5703125" style="39" customWidth="1"/>
    <col min="13586" max="13586" width="2.7109375" style="39" customWidth="1"/>
    <col min="13587" max="13587" width="2.42578125" style="39" customWidth="1"/>
    <col min="13588" max="13588" width="3.28515625" style="39" customWidth="1"/>
    <col min="13589" max="13591" width="3.5703125" style="39" bestFit="1" customWidth="1"/>
    <col min="13592" max="13593" width="3.5703125" style="39" customWidth="1"/>
    <col min="13594" max="13594" width="4" style="39" customWidth="1"/>
    <col min="13595" max="13595" width="3.85546875" style="39" customWidth="1"/>
    <col min="13596" max="13596" width="3.5703125" style="39" bestFit="1" customWidth="1"/>
    <col min="13597" max="13597" width="3.5703125" style="39" customWidth="1"/>
    <col min="13598" max="13598" width="4.5703125" style="39" bestFit="1" customWidth="1"/>
    <col min="13599" max="13599" width="3.5703125" style="39" customWidth="1"/>
    <col min="13600" max="13601" width="2.7109375" style="39" customWidth="1"/>
    <col min="13602" max="13602" width="3.140625" style="39" customWidth="1"/>
    <col min="13603" max="13603" width="2.7109375" style="39" customWidth="1"/>
    <col min="13604" max="13604" width="3" style="39" customWidth="1"/>
    <col min="13605" max="13608" width="2.7109375" style="39" customWidth="1"/>
    <col min="13609" max="13609" width="5.5703125" style="39" customWidth="1"/>
    <col min="13610" max="13610" width="4.5703125" style="39" bestFit="1" customWidth="1"/>
    <col min="13611" max="13612" width="3.5703125" style="39" bestFit="1" customWidth="1"/>
    <col min="13613" max="13613" width="3.42578125" style="39" bestFit="1" customWidth="1"/>
    <col min="13614" max="13617" width="3.5703125" style="39" bestFit="1" customWidth="1"/>
    <col min="13618" max="13618" width="2.7109375" style="39" customWidth="1"/>
    <col min="13619" max="13826" width="9.140625" style="39"/>
    <col min="13827" max="13827" width="10.7109375" style="39" bestFit="1" customWidth="1"/>
    <col min="13828" max="13828" width="8.28515625" style="39" bestFit="1" customWidth="1"/>
    <col min="13829" max="13832" width="3.5703125" style="39" bestFit="1" customWidth="1"/>
    <col min="13833" max="13840" width="2.7109375" style="39" customWidth="1"/>
    <col min="13841" max="13841" width="3.5703125" style="39" customWidth="1"/>
    <col min="13842" max="13842" width="2.7109375" style="39" customWidth="1"/>
    <col min="13843" max="13843" width="2.42578125" style="39" customWidth="1"/>
    <col min="13844" max="13844" width="3.28515625" style="39" customWidth="1"/>
    <col min="13845" max="13847" width="3.5703125" style="39" bestFit="1" customWidth="1"/>
    <col min="13848" max="13849" width="3.5703125" style="39" customWidth="1"/>
    <col min="13850" max="13850" width="4" style="39" customWidth="1"/>
    <col min="13851" max="13851" width="3.85546875" style="39" customWidth="1"/>
    <col min="13852" max="13852" width="3.5703125" style="39" bestFit="1" customWidth="1"/>
    <col min="13853" max="13853" width="3.5703125" style="39" customWidth="1"/>
    <col min="13854" max="13854" width="4.5703125" style="39" bestFit="1" customWidth="1"/>
    <col min="13855" max="13855" width="3.5703125" style="39" customWidth="1"/>
    <col min="13856" max="13857" width="2.7109375" style="39" customWidth="1"/>
    <col min="13858" max="13858" width="3.140625" style="39" customWidth="1"/>
    <col min="13859" max="13859" width="2.7109375" style="39" customWidth="1"/>
    <col min="13860" max="13860" width="3" style="39" customWidth="1"/>
    <col min="13861" max="13864" width="2.7109375" style="39" customWidth="1"/>
    <col min="13865" max="13865" width="5.5703125" style="39" customWidth="1"/>
    <col min="13866" max="13866" width="4.5703125" style="39" bestFit="1" customWidth="1"/>
    <col min="13867" max="13868" width="3.5703125" style="39" bestFit="1" customWidth="1"/>
    <col min="13869" max="13869" width="3.42578125" style="39" bestFit="1" customWidth="1"/>
    <col min="13870" max="13873" width="3.5703125" style="39" bestFit="1" customWidth="1"/>
    <col min="13874" max="13874" width="2.7109375" style="39" customWidth="1"/>
    <col min="13875" max="14082" width="9.140625" style="39"/>
    <col min="14083" max="14083" width="10.7109375" style="39" bestFit="1" customWidth="1"/>
    <col min="14084" max="14084" width="8.28515625" style="39" bestFit="1" customWidth="1"/>
    <col min="14085" max="14088" width="3.5703125" style="39" bestFit="1" customWidth="1"/>
    <col min="14089" max="14096" width="2.7109375" style="39" customWidth="1"/>
    <col min="14097" max="14097" width="3.5703125" style="39" customWidth="1"/>
    <col min="14098" max="14098" width="2.7109375" style="39" customWidth="1"/>
    <col min="14099" max="14099" width="2.42578125" style="39" customWidth="1"/>
    <col min="14100" max="14100" width="3.28515625" style="39" customWidth="1"/>
    <col min="14101" max="14103" width="3.5703125" style="39" bestFit="1" customWidth="1"/>
    <col min="14104" max="14105" width="3.5703125" style="39" customWidth="1"/>
    <col min="14106" max="14106" width="4" style="39" customWidth="1"/>
    <col min="14107" max="14107" width="3.85546875" style="39" customWidth="1"/>
    <col min="14108" max="14108" width="3.5703125" style="39" bestFit="1" customWidth="1"/>
    <col min="14109" max="14109" width="3.5703125" style="39" customWidth="1"/>
    <col min="14110" max="14110" width="4.5703125" style="39" bestFit="1" customWidth="1"/>
    <col min="14111" max="14111" width="3.5703125" style="39" customWidth="1"/>
    <col min="14112" max="14113" width="2.7109375" style="39" customWidth="1"/>
    <col min="14114" max="14114" width="3.140625" style="39" customWidth="1"/>
    <col min="14115" max="14115" width="2.7109375" style="39" customWidth="1"/>
    <col min="14116" max="14116" width="3" style="39" customWidth="1"/>
    <col min="14117" max="14120" width="2.7109375" style="39" customWidth="1"/>
    <col min="14121" max="14121" width="5.5703125" style="39" customWidth="1"/>
    <col min="14122" max="14122" width="4.5703125" style="39" bestFit="1" customWidth="1"/>
    <col min="14123" max="14124" width="3.5703125" style="39" bestFit="1" customWidth="1"/>
    <col min="14125" max="14125" width="3.42578125" style="39" bestFit="1" customWidth="1"/>
    <col min="14126" max="14129" width="3.5703125" style="39" bestFit="1" customWidth="1"/>
    <col min="14130" max="14130" width="2.7109375" style="39" customWidth="1"/>
    <col min="14131" max="14338" width="9.140625" style="39"/>
    <col min="14339" max="14339" width="10.7109375" style="39" bestFit="1" customWidth="1"/>
    <col min="14340" max="14340" width="8.28515625" style="39" bestFit="1" customWidth="1"/>
    <col min="14341" max="14344" width="3.5703125" style="39" bestFit="1" customWidth="1"/>
    <col min="14345" max="14352" width="2.7109375" style="39" customWidth="1"/>
    <col min="14353" max="14353" width="3.5703125" style="39" customWidth="1"/>
    <col min="14354" max="14354" width="2.7109375" style="39" customWidth="1"/>
    <col min="14355" max="14355" width="2.42578125" style="39" customWidth="1"/>
    <col min="14356" max="14356" width="3.28515625" style="39" customWidth="1"/>
    <col min="14357" max="14359" width="3.5703125" style="39" bestFit="1" customWidth="1"/>
    <col min="14360" max="14361" width="3.5703125" style="39" customWidth="1"/>
    <col min="14362" max="14362" width="4" style="39" customWidth="1"/>
    <col min="14363" max="14363" width="3.85546875" style="39" customWidth="1"/>
    <col min="14364" max="14364" width="3.5703125" style="39" bestFit="1" customWidth="1"/>
    <col min="14365" max="14365" width="3.5703125" style="39" customWidth="1"/>
    <col min="14366" max="14366" width="4.5703125" style="39" bestFit="1" customWidth="1"/>
    <col min="14367" max="14367" width="3.5703125" style="39" customWidth="1"/>
    <col min="14368" max="14369" width="2.7109375" style="39" customWidth="1"/>
    <col min="14370" max="14370" width="3.140625" style="39" customWidth="1"/>
    <col min="14371" max="14371" width="2.7109375" style="39" customWidth="1"/>
    <col min="14372" max="14372" width="3" style="39" customWidth="1"/>
    <col min="14373" max="14376" width="2.7109375" style="39" customWidth="1"/>
    <col min="14377" max="14377" width="5.5703125" style="39" customWidth="1"/>
    <col min="14378" max="14378" width="4.5703125" style="39" bestFit="1" customWidth="1"/>
    <col min="14379" max="14380" width="3.5703125" style="39" bestFit="1" customWidth="1"/>
    <col min="14381" max="14381" width="3.42578125" style="39" bestFit="1" customWidth="1"/>
    <col min="14382" max="14385" width="3.5703125" style="39" bestFit="1" customWidth="1"/>
    <col min="14386" max="14386" width="2.7109375" style="39" customWidth="1"/>
    <col min="14387" max="14594" width="9.140625" style="39"/>
    <col min="14595" max="14595" width="10.7109375" style="39" bestFit="1" customWidth="1"/>
    <col min="14596" max="14596" width="8.28515625" style="39" bestFit="1" customWidth="1"/>
    <col min="14597" max="14600" width="3.5703125" style="39" bestFit="1" customWidth="1"/>
    <col min="14601" max="14608" width="2.7109375" style="39" customWidth="1"/>
    <col min="14609" max="14609" width="3.5703125" style="39" customWidth="1"/>
    <col min="14610" max="14610" width="2.7109375" style="39" customWidth="1"/>
    <col min="14611" max="14611" width="2.42578125" style="39" customWidth="1"/>
    <col min="14612" max="14612" width="3.28515625" style="39" customWidth="1"/>
    <col min="14613" max="14615" width="3.5703125" style="39" bestFit="1" customWidth="1"/>
    <col min="14616" max="14617" width="3.5703125" style="39" customWidth="1"/>
    <col min="14618" max="14618" width="4" style="39" customWidth="1"/>
    <col min="14619" max="14619" width="3.85546875" style="39" customWidth="1"/>
    <col min="14620" max="14620" width="3.5703125" style="39" bestFit="1" customWidth="1"/>
    <col min="14621" max="14621" width="3.5703125" style="39" customWidth="1"/>
    <col min="14622" max="14622" width="4.5703125" style="39" bestFit="1" customWidth="1"/>
    <col min="14623" max="14623" width="3.5703125" style="39" customWidth="1"/>
    <col min="14624" max="14625" width="2.7109375" style="39" customWidth="1"/>
    <col min="14626" max="14626" width="3.140625" style="39" customWidth="1"/>
    <col min="14627" max="14627" width="2.7109375" style="39" customWidth="1"/>
    <col min="14628" max="14628" width="3" style="39" customWidth="1"/>
    <col min="14629" max="14632" width="2.7109375" style="39" customWidth="1"/>
    <col min="14633" max="14633" width="5.5703125" style="39" customWidth="1"/>
    <col min="14634" max="14634" width="4.5703125" style="39" bestFit="1" customWidth="1"/>
    <col min="14635" max="14636" width="3.5703125" style="39" bestFit="1" customWidth="1"/>
    <col min="14637" max="14637" width="3.42578125" style="39" bestFit="1" customWidth="1"/>
    <col min="14638" max="14641" width="3.5703125" style="39" bestFit="1" customWidth="1"/>
    <col min="14642" max="14642" width="2.7109375" style="39" customWidth="1"/>
    <col min="14643" max="14850" width="9.140625" style="39"/>
    <col min="14851" max="14851" width="10.7109375" style="39" bestFit="1" customWidth="1"/>
    <col min="14852" max="14852" width="8.28515625" style="39" bestFit="1" customWidth="1"/>
    <col min="14853" max="14856" width="3.5703125" style="39" bestFit="1" customWidth="1"/>
    <col min="14857" max="14864" width="2.7109375" style="39" customWidth="1"/>
    <col min="14865" max="14865" width="3.5703125" style="39" customWidth="1"/>
    <col min="14866" max="14866" width="2.7109375" style="39" customWidth="1"/>
    <col min="14867" max="14867" width="2.42578125" style="39" customWidth="1"/>
    <col min="14868" max="14868" width="3.28515625" style="39" customWidth="1"/>
    <col min="14869" max="14871" width="3.5703125" style="39" bestFit="1" customWidth="1"/>
    <col min="14872" max="14873" width="3.5703125" style="39" customWidth="1"/>
    <col min="14874" max="14874" width="4" style="39" customWidth="1"/>
    <col min="14875" max="14875" width="3.85546875" style="39" customWidth="1"/>
    <col min="14876" max="14876" width="3.5703125" style="39" bestFit="1" customWidth="1"/>
    <col min="14877" max="14877" width="3.5703125" style="39" customWidth="1"/>
    <col min="14878" max="14878" width="4.5703125" style="39" bestFit="1" customWidth="1"/>
    <col min="14879" max="14879" width="3.5703125" style="39" customWidth="1"/>
    <col min="14880" max="14881" width="2.7109375" style="39" customWidth="1"/>
    <col min="14882" max="14882" width="3.140625" style="39" customWidth="1"/>
    <col min="14883" max="14883" width="2.7109375" style="39" customWidth="1"/>
    <col min="14884" max="14884" width="3" style="39" customWidth="1"/>
    <col min="14885" max="14888" width="2.7109375" style="39" customWidth="1"/>
    <col min="14889" max="14889" width="5.5703125" style="39" customWidth="1"/>
    <col min="14890" max="14890" width="4.5703125" style="39" bestFit="1" customWidth="1"/>
    <col min="14891" max="14892" width="3.5703125" style="39" bestFit="1" customWidth="1"/>
    <col min="14893" max="14893" width="3.42578125" style="39" bestFit="1" customWidth="1"/>
    <col min="14894" max="14897" width="3.5703125" style="39" bestFit="1" customWidth="1"/>
    <col min="14898" max="14898" width="2.7109375" style="39" customWidth="1"/>
    <col min="14899" max="15106" width="9.140625" style="39"/>
    <col min="15107" max="15107" width="10.7109375" style="39" bestFit="1" customWidth="1"/>
    <col min="15108" max="15108" width="8.28515625" style="39" bestFit="1" customWidth="1"/>
    <col min="15109" max="15112" width="3.5703125" style="39" bestFit="1" customWidth="1"/>
    <col min="15113" max="15120" width="2.7109375" style="39" customWidth="1"/>
    <col min="15121" max="15121" width="3.5703125" style="39" customWidth="1"/>
    <col min="15122" max="15122" width="2.7109375" style="39" customWidth="1"/>
    <col min="15123" max="15123" width="2.42578125" style="39" customWidth="1"/>
    <col min="15124" max="15124" width="3.28515625" style="39" customWidth="1"/>
    <col min="15125" max="15127" width="3.5703125" style="39" bestFit="1" customWidth="1"/>
    <col min="15128" max="15129" width="3.5703125" style="39" customWidth="1"/>
    <col min="15130" max="15130" width="4" style="39" customWidth="1"/>
    <col min="15131" max="15131" width="3.85546875" style="39" customWidth="1"/>
    <col min="15132" max="15132" width="3.5703125" style="39" bestFit="1" customWidth="1"/>
    <col min="15133" max="15133" width="3.5703125" style="39" customWidth="1"/>
    <col min="15134" max="15134" width="4.5703125" style="39" bestFit="1" customWidth="1"/>
    <col min="15135" max="15135" width="3.5703125" style="39" customWidth="1"/>
    <col min="15136" max="15137" width="2.7109375" style="39" customWidth="1"/>
    <col min="15138" max="15138" width="3.140625" style="39" customWidth="1"/>
    <col min="15139" max="15139" width="2.7109375" style="39" customWidth="1"/>
    <col min="15140" max="15140" width="3" style="39" customWidth="1"/>
    <col min="15141" max="15144" width="2.7109375" style="39" customWidth="1"/>
    <col min="15145" max="15145" width="5.5703125" style="39" customWidth="1"/>
    <col min="15146" max="15146" width="4.5703125" style="39" bestFit="1" customWidth="1"/>
    <col min="15147" max="15148" width="3.5703125" style="39" bestFit="1" customWidth="1"/>
    <col min="15149" max="15149" width="3.42578125" style="39" bestFit="1" customWidth="1"/>
    <col min="15150" max="15153" width="3.5703125" style="39" bestFit="1" customWidth="1"/>
    <col min="15154" max="15154" width="2.7109375" style="39" customWidth="1"/>
    <col min="15155" max="15362" width="9.140625" style="39"/>
    <col min="15363" max="15363" width="10.7109375" style="39" bestFit="1" customWidth="1"/>
    <col min="15364" max="15364" width="8.28515625" style="39" bestFit="1" customWidth="1"/>
    <col min="15365" max="15368" width="3.5703125" style="39" bestFit="1" customWidth="1"/>
    <col min="15369" max="15376" width="2.7109375" style="39" customWidth="1"/>
    <col min="15377" max="15377" width="3.5703125" style="39" customWidth="1"/>
    <col min="15378" max="15378" width="2.7109375" style="39" customWidth="1"/>
    <col min="15379" max="15379" width="2.42578125" style="39" customWidth="1"/>
    <col min="15380" max="15380" width="3.28515625" style="39" customWidth="1"/>
    <col min="15381" max="15383" width="3.5703125" style="39" bestFit="1" customWidth="1"/>
    <col min="15384" max="15385" width="3.5703125" style="39" customWidth="1"/>
    <col min="15386" max="15386" width="4" style="39" customWidth="1"/>
    <col min="15387" max="15387" width="3.85546875" style="39" customWidth="1"/>
    <col min="15388" max="15388" width="3.5703125" style="39" bestFit="1" customWidth="1"/>
    <col min="15389" max="15389" width="3.5703125" style="39" customWidth="1"/>
    <col min="15390" max="15390" width="4.5703125" style="39" bestFit="1" customWidth="1"/>
    <col min="15391" max="15391" width="3.5703125" style="39" customWidth="1"/>
    <col min="15392" max="15393" width="2.7109375" style="39" customWidth="1"/>
    <col min="15394" max="15394" width="3.140625" style="39" customWidth="1"/>
    <col min="15395" max="15395" width="2.7109375" style="39" customWidth="1"/>
    <col min="15396" max="15396" width="3" style="39" customWidth="1"/>
    <col min="15397" max="15400" width="2.7109375" style="39" customWidth="1"/>
    <col min="15401" max="15401" width="5.5703125" style="39" customWidth="1"/>
    <col min="15402" max="15402" width="4.5703125" style="39" bestFit="1" customWidth="1"/>
    <col min="15403" max="15404" width="3.5703125" style="39" bestFit="1" customWidth="1"/>
    <col min="15405" max="15405" width="3.42578125" style="39" bestFit="1" customWidth="1"/>
    <col min="15406" max="15409" width="3.5703125" style="39" bestFit="1" customWidth="1"/>
    <col min="15410" max="15410" width="2.7109375" style="39" customWidth="1"/>
    <col min="15411" max="15618" width="9.140625" style="39"/>
    <col min="15619" max="15619" width="10.7109375" style="39" bestFit="1" customWidth="1"/>
    <col min="15620" max="15620" width="8.28515625" style="39" bestFit="1" customWidth="1"/>
    <col min="15621" max="15624" width="3.5703125" style="39" bestFit="1" customWidth="1"/>
    <col min="15625" max="15632" width="2.7109375" style="39" customWidth="1"/>
    <col min="15633" max="15633" width="3.5703125" style="39" customWidth="1"/>
    <col min="15634" max="15634" width="2.7109375" style="39" customWidth="1"/>
    <col min="15635" max="15635" width="2.42578125" style="39" customWidth="1"/>
    <col min="15636" max="15636" width="3.28515625" style="39" customWidth="1"/>
    <col min="15637" max="15639" width="3.5703125" style="39" bestFit="1" customWidth="1"/>
    <col min="15640" max="15641" width="3.5703125" style="39" customWidth="1"/>
    <col min="15642" max="15642" width="4" style="39" customWidth="1"/>
    <col min="15643" max="15643" width="3.85546875" style="39" customWidth="1"/>
    <col min="15644" max="15644" width="3.5703125" style="39" bestFit="1" customWidth="1"/>
    <col min="15645" max="15645" width="3.5703125" style="39" customWidth="1"/>
    <col min="15646" max="15646" width="4.5703125" style="39" bestFit="1" customWidth="1"/>
    <col min="15647" max="15647" width="3.5703125" style="39" customWidth="1"/>
    <col min="15648" max="15649" width="2.7109375" style="39" customWidth="1"/>
    <col min="15650" max="15650" width="3.140625" style="39" customWidth="1"/>
    <col min="15651" max="15651" width="2.7109375" style="39" customWidth="1"/>
    <col min="15652" max="15652" width="3" style="39" customWidth="1"/>
    <col min="15653" max="15656" width="2.7109375" style="39" customWidth="1"/>
    <col min="15657" max="15657" width="5.5703125" style="39" customWidth="1"/>
    <col min="15658" max="15658" width="4.5703125" style="39" bestFit="1" customWidth="1"/>
    <col min="15659" max="15660" width="3.5703125" style="39" bestFit="1" customWidth="1"/>
    <col min="15661" max="15661" width="3.42578125" style="39" bestFit="1" customWidth="1"/>
    <col min="15662" max="15665" width="3.5703125" style="39" bestFit="1" customWidth="1"/>
    <col min="15666" max="15666" width="2.7109375" style="39" customWidth="1"/>
    <col min="15667" max="15874" width="9.140625" style="39"/>
    <col min="15875" max="15875" width="10.7109375" style="39" bestFit="1" customWidth="1"/>
    <col min="15876" max="15876" width="8.28515625" style="39" bestFit="1" customWidth="1"/>
    <col min="15877" max="15880" width="3.5703125" style="39" bestFit="1" customWidth="1"/>
    <col min="15881" max="15888" width="2.7109375" style="39" customWidth="1"/>
    <col min="15889" max="15889" width="3.5703125" style="39" customWidth="1"/>
    <col min="15890" max="15890" width="2.7109375" style="39" customWidth="1"/>
    <col min="15891" max="15891" width="2.42578125" style="39" customWidth="1"/>
    <col min="15892" max="15892" width="3.28515625" style="39" customWidth="1"/>
    <col min="15893" max="15895" width="3.5703125" style="39" bestFit="1" customWidth="1"/>
    <col min="15896" max="15897" width="3.5703125" style="39" customWidth="1"/>
    <col min="15898" max="15898" width="4" style="39" customWidth="1"/>
    <col min="15899" max="15899" width="3.85546875" style="39" customWidth="1"/>
    <col min="15900" max="15900" width="3.5703125" style="39" bestFit="1" customWidth="1"/>
    <col min="15901" max="15901" width="3.5703125" style="39" customWidth="1"/>
    <col min="15902" max="15902" width="4.5703125" style="39" bestFit="1" customWidth="1"/>
    <col min="15903" max="15903" width="3.5703125" style="39" customWidth="1"/>
    <col min="15904" max="15905" width="2.7109375" style="39" customWidth="1"/>
    <col min="15906" max="15906" width="3.140625" style="39" customWidth="1"/>
    <col min="15907" max="15907" width="2.7109375" style="39" customWidth="1"/>
    <col min="15908" max="15908" width="3" style="39" customWidth="1"/>
    <col min="15909" max="15912" width="2.7109375" style="39" customWidth="1"/>
    <col min="15913" max="15913" width="5.5703125" style="39" customWidth="1"/>
    <col min="15914" max="15914" width="4.5703125" style="39" bestFit="1" customWidth="1"/>
    <col min="15915" max="15916" width="3.5703125" style="39" bestFit="1" customWidth="1"/>
    <col min="15917" max="15917" width="3.42578125" style="39" bestFit="1" customWidth="1"/>
    <col min="15918" max="15921" width="3.5703125" style="39" bestFit="1" customWidth="1"/>
    <col min="15922" max="15922" width="2.7109375" style="39" customWidth="1"/>
    <col min="15923" max="16130" width="9.140625" style="39"/>
    <col min="16131" max="16131" width="10.7109375" style="39" bestFit="1" customWidth="1"/>
    <col min="16132" max="16132" width="8.28515625" style="39" bestFit="1" customWidth="1"/>
    <col min="16133" max="16136" width="3.5703125" style="39" bestFit="1" customWidth="1"/>
    <col min="16137" max="16144" width="2.7109375" style="39" customWidth="1"/>
    <col min="16145" max="16145" width="3.5703125" style="39" customWidth="1"/>
    <col min="16146" max="16146" width="2.7109375" style="39" customWidth="1"/>
    <col min="16147" max="16147" width="2.42578125" style="39" customWidth="1"/>
    <col min="16148" max="16148" width="3.28515625" style="39" customWidth="1"/>
    <col min="16149" max="16151" width="3.5703125" style="39" bestFit="1" customWidth="1"/>
    <col min="16152" max="16153" width="3.5703125" style="39" customWidth="1"/>
    <col min="16154" max="16154" width="4" style="39" customWidth="1"/>
    <col min="16155" max="16155" width="3.85546875" style="39" customWidth="1"/>
    <col min="16156" max="16156" width="3.5703125" style="39" bestFit="1" customWidth="1"/>
    <col min="16157" max="16157" width="3.5703125" style="39" customWidth="1"/>
    <col min="16158" max="16158" width="4.5703125" style="39" bestFit="1" customWidth="1"/>
    <col min="16159" max="16159" width="3.5703125" style="39" customWidth="1"/>
    <col min="16160" max="16161" width="2.7109375" style="39" customWidth="1"/>
    <col min="16162" max="16162" width="3.140625" style="39" customWidth="1"/>
    <col min="16163" max="16163" width="2.7109375" style="39" customWidth="1"/>
    <col min="16164" max="16164" width="3" style="39" customWidth="1"/>
    <col min="16165" max="16168" width="2.7109375" style="39" customWidth="1"/>
    <col min="16169" max="16169" width="5.5703125" style="39" customWidth="1"/>
    <col min="16170" max="16170" width="4.5703125" style="39" bestFit="1" customWidth="1"/>
    <col min="16171" max="16172" width="3.5703125" style="39" bestFit="1" customWidth="1"/>
    <col min="16173" max="16173" width="3.42578125" style="39" bestFit="1" customWidth="1"/>
    <col min="16174" max="16177" width="3.5703125" style="39" bestFit="1" customWidth="1"/>
    <col min="16178" max="16178" width="2.7109375" style="39" customWidth="1"/>
    <col min="16179" max="16384" width="9.140625" style="39"/>
  </cols>
  <sheetData>
    <row r="1" spans="1:49">
      <c r="Q1" s="40"/>
    </row>
    <row r="2" spans="1:49" ht="26.25">
      <c r="A2" s="259" t="s">
        <v>64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</row>
    <row r="3" spans="1:49" ht="26.2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</row>
    <row r="4" spans="1:49" ht="16.5" customHeight="1" thickBot="1">
      <c r="A4" s="261" t="s">
        <v>65</v>
      </c>
      <c r="B4" s="262" t="s">
        <v>66</v>
      </c>
      <c r="C4" s="265" t="s">
        <v>48</v>
      </c>
      <c r="D4" s="265"/>
      <c r="E4" s="265"/>
      <c r="F4" s="265"/>
      <c r="G4" s="265"/>
      <c r="H4" s="265" t="s">
        <v>49</v>
      </c>
      <c r="I4" s="265"/>
      <c r="J4" s="265"/>
      <c r="K4" s="265"/>
      <c r="L4" s="265" t="s">
        <v>50</v>
      </c>
      <c r="M4" s="265"/>
      <c r="N4" s="265"/>
      <c r="O4" s="265"/>
      <c r="P4" s="266" t="s">
        <v>51</v>
      </c>
      <c r="Q4" s="267"/>
      <c r="R4" s="267"/>
      <c r="S4" s="267"/>
      <c r="T4" s="267"/>
      <c r="U4" s="267"/>
      <c r="V4" s="267" t="s">
        <v>52</v>
      </c>
      <c r="W4" s="267"/>
      <c r="X4" s="267"/>
      <c r="Y4" s="267"/>
      <c r="Z4" s="266" t="s">
        <v>53</v>
      </c>
      <c r="AA4" s="267"/>
      <c r="AB4" s="267"/>
      <c r="AC4" s="268"/>
      <c r="AD4" s="266" t="s">
        <v>54</v>
      </c>
      <c r="AE4" s="267"/>
      <c r="AF4" s="267"/>
      <c r="AG4" s="267"/>
      <c r="AH4" s="267"/>
      <c r="AI4" s="266" t="s">
        <v>55</v>
      </c>
      <c r="AJ4" s="267"/>
      <c r="AK4" s="267"/>
      <c r="AL4" s="267"/>
      <c r="AM4" s="268"/>
      <c r="AN4" s="266" t="s">
        <v>56</v>
      </c>
      <c r="AO4" s="267"/>
      <c r="AP4" s="267"/>
      <c r="AQ4" s="268"/>
      <c r="AR4" s="266" t="s">
        <v>57</v>
      </c>
      <c r="AS4" s="267"/>
      <c r="AT4" s="267"/>
      <c r="AU4" s="267"/>
      <c r="AV4" s="267"/>
      <c r="AW4" s="267"/>
    </row>
    <row r="5" spans="1:49">
      <c r="A5" s="261"/>
      <c r="B5" s="263"/>
      <c r="C5" s="41">
        <v>1</v>
      </c>
      <c r="D5" s="41">
        <v>8</v>
      </c>
      <c r="E5" s="41">
        <v>15</v>
      </c>
      <c r="F5" s="41">
        <v>22</v>
      </c>
      <c r="G5" s="41">
        <v>29</v>
      </c>
      <c r="H5" s="41">
        <v>6</v>
      </c>
      <c r="I5" s="41">
        <v>13</v>
      </c>
      <c r="J5" s="41">
        <v>20</v>
      </c>
      <c r="K5" s="41">
        <v>27</v>
      </c>
      <c r="L5" s="41">
        <v>3</v>
      </c>
      <c r="M5" s="41">
        <v>10</v>
      </c>
      <c r="N5" s="41">
        <v>17</v>
      </c>
      <c r="O5" s="41">
        <v>24</v>
      </c>
      <c r="P5" s="269">
        <v>1</v>
      </c>
      <c r="Q5" s="273"/>
      <c r="R5" s="42">
        <v>8</v>
      </c>
      <c r="S5" s="41">
        <v>15</v>
      </c>
      <c r="T5" s="41">
        <v>22</v>
      </c>
      <c r="U5" s="41">
        <v>29</v>
      </c>
      <c r="V5" s="41">
        <v>5</v>
      </c>
      <c r="W5" s="41">
        <v>12</v>
      </c>
      <c r="X5" s="41">
        <v>19</v>
      </c>
      <c r="Y5" s="41">
        <v>26</v>
      </c>
      <c r="Z5" s="41">
        <v>2</v>
      </c>
      <c r="AA5" s="41">
        <v>9</v>
      </c>
      <c r="AB5" s="41">
        <v>16</v>
      </c>
      <c r="AC5" s="41">
        <v>23</v>
      </c>
      <c r="AD5" s="41">
        <v>2</v>
      </c>
      <c r="AE5" s="41">
        <v>9</v>
      </c>
      <c r="AF5" s="41">
        <v>16</v>
      </c>
      <c r="AG5" s="41">
        <v>23</v>
      </c>
      <c r="AH5" s="41">
        <v>30</v>
      </c>
      <c r="AI5" s="41">
        <v>6</v>
      </c>
      <c r="AJ5" s="41">
        <v>13</v>
      </c>
      <c r="AK5" s="269">
        <v>20</v>
      </c>
      <c r="AL5" s="270"/>
      <c r="AM5" s="41">
        <v>27</v>
      </c>
      <c r="AN5" s="41">
        <v>4</v>
      </c>
      <c r="AO5" s="41">
        <v>11</v>
      </c>
      <c r="AP5" s="41">
        <v>18</v>
      </c>
      <c r="AQ5" s="41">
        <v>25</v>
      </c>
      <c r="AR5" s="41">
        <v>1</v>
      </c>
      <c r="AS5" s="41">
        <v>8</v>
      </c>
      <c r="AT5" s="41">
        <v>15</v>
      </c>
      <c r="AU5" s="269">
        <v>22</v>
      </c>
      <c r="AV5" s="270"/>
      <c r="AW5" s="41">
        <v>29</v>
      </c>
    </row>
    <row r="6" spans="1:49" ht="15.75" thickBot="1">
      <c r="A6" s="261"/>
      <c r="B6" s="263"/>
      <c r="C6" s="43">
        <v>7</v>
      </c>
      <c r="D6" s="43">
        <v>14</v>
      </c>
      <c r="E6" s="43">
        <v>21</v>
      </c>
      <c r="F6" s="43">
        <v>28</v>
      </c>
      <c r="G6" s="43">
        <v>5</v>
      </c>
      <c r="H6" s="43">
        <v>12</v>
      </c>
      <c r="I6" s="43">
        <v>19</v>
      </c>
      <c r="J6" s="43">
        <v>26</v>
      </c>
      <c r="K6" s="43">
        <v>2</v>
      </c>
      <c r="L6" s="43">
        <v>9</v>
      </c>
      <c r="M6" s="43">
        <v>16</v>
      </c>
      <c r="N6" s="43">
        <v>23</v>
      </c>
      <c r="O6" s="43">
        <v>30</v>
      </c>
      <c r="P6" s="276">
        <v>7</v>
      </c>
      <c r="Q6" s="277"/>
      <c r="R6" s="44">
        <v>14</v>
      </c>
      <c r="S6" s="43">
        <v>21</v>
      </c>
      <c r="T6" s="43">
        <v>28</v>
      </c>
      <c r="U6" s="43">
        <v>4</v>
      </c>
      <c r="V6" s="43">
        <v>11</v>
      </c>
      <c r="W6" s="43">
        <v>18</v>
      </c>
      <c r="X6" s="43">
        <v>25</v>
      </c>
      <c r="Y6" s="43">
        <v>1</v>
      </c>
      <c r="Z6" s="43">
        <v>8</v>
      </c>
      <c r="AA6" s="43">
        <v>15</v>
      </c>
      <c r="AB6" s="43">
        <v>22</v>
      </c>
      <c r="AC6" s="43">
        <v>1</v>
      </c>
      <c r="AD6" s="43">
        <v>8</v>
      </c>
      <c r="AE6" s="43">
        <v>15</v>
      </c>
      <c r="AF6" s="43">
        <v>22</v>
      </c>
      <c r="AG6" s="43">
        <v>29</v>
      </c>
      <c r="AH6" s="43">
        <v>5</v>
      </c>
      <c r="AI6" s="43">
        <v>12</v>
      </c>
      <c r="AJ6" s="43">
        <v>19</v>
      </c>
      <c r="AK6" s="271">
        <v>26</v>
      </c>
      <c r="AL6" s="272"/>
      <c r="AM6" s="43">
        <v>3</v>
      </c>
      <c r="AN6" s="43">
        <v>10</v>
      </c>
      <c r="AO6" s="43">
        <v>17</v>
      </c>
      <c r="AP6" s="43">
        <v>24</v>
      </c>
      <c r="AQ6" s="43">
        <v>31</v>
      </c>
      <c r="AR6" s="43">
        <v>7</v>
      </c>
      <c r="AS6" s="43">
        <v>14</v>
      </c>
      <c r="AT6" s="43">
        <v>21</v>
      </c>
      <c r="AU6" s="271">
        <v>28</v>
      </c>
      <c r="AV6" s="272"/>
      <c r="AW6" s="43">
        <v>5</v>
      </c>
    </row>
    <row r="7" spans="1:49">
      <c r="A7" s="261"/>
      <c r="B7" s="263"/>
      <c r="C7" s="278" t="s">
        <v>59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</row>
    <row r="8" spans="1:49">
      <c r="A8" s="261"/>
      <c r="B8" s="264"/>
      <c r="C8" s="45">
        <v>1</v>
      </c>
      <c r="D8" s="45">
        <v>2</v>
      </c>
      <c r="E8" s="45">
        <v>3</v>
      </c>
      <c r="F8" s="45">
        <v>4</v>
      </c>
      <c r="G8" s="45">
        <v>5</v>
      </c>
      <c r="H8" s="45">
        <v>6</v>
      </c>
      <c r="I8" s="45">
        <v>7</v>
      </c>
      <c r="J8" s="45">
        <v>8</v>
      </c>
      <c r="K8" s="45">
        <v>9</v>
      </c>
      <c r="L8" s="45">
        <v>10</v>
      </c>
      <c r="M8" s="45">
        <v>11</v>
      </c>
      <c r="N8" s="45">
        <v>12</v>
      </c>
      <c r="O8" s="45">
        <v>13</v>
      </c>
      <c r="P8" s="279">
        <v>14</v>
      </c>
      <c r="Q8" s="280"/>
      <c r="R8" s="46">
        <v>15</v>
      </c>
      <c r="S8" s="45">
        <v>16</v>
      </c>
      <c r="T8" s="45">
        <v>17</v>
      </c>
      <c r="U8" s="45">
        <v>18</v>
      </c>
      <c r="V8" s="45">
        <v>19</v>
      </c>
      <c r="W8" s="45">
        <v>20</v>
      </c>
      <c r="X8" s="45">
        <v>21</v>
      </c>
      <c r="Y8" s="45">
        <v>22</v>
      </c>
      <c r="Z8" s="45">
        <v>23</v>
      </c>
      <c r="AA8" s="45">
        <v>24</v>
      </c>
      <c r="AB8" s="45">
        <v>25</v>
      </c>
      <c r="AC8" s="45">
        <v>26</v>
      </c>
      <c r="AD8" s="45">
        <v>27</v>
      </c>
      <c r="AE8" s="45">
        <v>28</v>
      </c>
      <c r="AF8" s="45">
        <v>29</v>
      </c>
      <c r="AG8" s="45">
        <v>30</v>
      </c>
      <c r="AH8" s="45">
        <v>31</v>
      </c>
      <c r="AI8" s="45">
        <v>32</v>
      </c>
      <c r="AJ8" s="45">
        <v>33</v>
      </c>
      <c r="AK8" s="279">
        <v>34</v>
      </c>
      <c r="AL8" s="280"/>
      <c r="AM8" s="45">
        <v>35</v>
      </c>
      <c r="AN8" s="45">
        <v>36</v>
      </c>
      <c r="AO8" s="45">
        <v>37</v>
      </c>
      <c r="AP8" s="45">
        <v>38</v>
      </c>
      <c r="AQ8" s="45">
        <v>39</v>
      </c>
      <c r="AR8" s="45">
        <v>40</v>
      </c>
      <c r="AS8" s="45">
        <v>41</v>
      </c>
      <c r="AT8" s="45">
        <v>42</v>
      </c>
      <c r="AU8" s="279">
        <v>43</v>
      </c>
      <c r="AV8" s="280"/>
      <c r="AW8" s="45">
        <v>44</v>
      </c>
    </row>
    <row r="9" spans="1:49">
      <c r="A9" s="47" t="s">
        <v>67</v>
      </c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281"/>
      <c r="Q9" s="282"/>
      <c r="R9" s="50"/>
      <c r="S9" s="51"/>
      <c r="T9" s="49"/>
      <c r="U9" s="52" t="s">
        <v>68</v>
      </c>
      <c r="V9" s="53" t="s">
        <v>68</v>
      </c>
      <c r="W9" s="51"/>
      <c r="X9" s="51"/>
      <c r="Y9" s="51"/>
      <c r="Z9" s="49"/>
      <c r="AA9" s="51"/>
      <c r="AB9" s="51"/>
      <c r="AC9" s="49"/>
      <c r="AD9" s="49"/>
      <c r="AE9" s="49"/>
      <c r="AF9" s="49"/>
      <c r="AG9" s="49"/>
      <c r="AH9" s="49"/>
      <c r="AI9" s="49"/>
      <c r="AJ9" s="49"/>
      <c r="AK9" s="54" t="s">
        <v>69</v>
      </c>
      <c r="AL9" s="58" t="s">
        <v>70</v>
      </c>
      <c r="AM9" s="58" t="s">
        <v>70</v>
      </c>
      <c r="AN9" s="76" t="s">
        <v>80</v>
      </c>
      <c r="AO9" s="58" t="s">
        <v>70</v>
      </c>
      <c r="AP9" s="58" t="s">
        <v>70</v>
      </c>
      <c r="AQ9" s="58" t="s">
        <v>70</v>
      </c>
      <c r="AR9" s="58" t="s">
        <v>70</v>
      </c>
      <c r="AS9" s="58" t="s">
        <v>70</v>
      </c>
      <c r="AT9" s="58" t="s">
        <v>70</v>
      </c>
      <c r="AU9" s="58" t="s">
        <v>70</v>
      </c>
      <c r="AV9" s="54" t="s">
        <v>69</v>
      </c>
      <c r="AW9" s="53" t="s">
        <v>68</v>
      </c>
    </row>
    <row r="10" spans="1:49">
      <c r="A10" s="47" t="s">
        <v>71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281"/>
      <c r="Q10" s="282"/>
      <c r="R10" s="50"/>
      <c r="S10" s="51"/>
      <c r="T10" s="49"/>
      <c r="U10" s="52" t="s">
        <v>68</v>
      </c>
      <c r="V10" s="53" t="s">
        <v>72</v>
      </c>
      <c r="W10" s="51"/>
      <c r="X10" s="51"/>
      <c r="Y10" s="51"/>
      <c r="Z10" s="49"/>
      <c r="AA10" s="51"/>
      <c r="AB10" s="51"/>
      <c r="AC10" s="49"/>
      <c r="AD10" s="49"/>
      <c r="AE10" s="49"/>
      <c r="AF10" s="49"/>
      <c r="AG10" s="49"/>
      <c r="AH10" s="49"/>
      <c r="AI10" s="49"/>
      <c r="AJ10" s="49"/>
      <c r="AK10" s="54" t="s">
        <v>69</v>
      </c>
      <c r="AL10" s="58" t="s">
        <v>70</v>
      </c>
      <c r="AM10" s="58" t="s">
        <v>70</v>
      </c>
      <c r="AN10" s="76" t="s">
        <v>80</v>
      </c>
      <c r="AO10" s="58" t="s">
        <v>70</v>
      </c>
      <c r="AP10" s="58" t="s">
        <v>70</v>
      </c>
      <c r="AQ10" s="58" t="s">
        <v>70</v>
      </c>
      <c r="AR10" s="56" t="s">
        <v>70</v>
      </c>
      <c r="AS10" s="56" t="s">
        <v>70</v>
      </c>
      <c r="AT10" s="56" t="s">
        <v>70</v>
      </c>
      <c r="AU10" s="287" t="s">
        <v>77</v>
      </c>
      <c r="AV10" s="288"/>
      <c r="AW10" s="59" t="s">
        <v>73</v>
      </c>
    </row>
    <row r="11" spans="1:49">
      <c r="A11" s="47"/>
      <c r="B11" s="57"/>
      <c r="C11" s="61"/>
      <c r="D11" s="61"/>
      <c r="E11" s="55"/>
      <c r="F11" s="55"/>
      <c r="G11" s="55"/>
      <c r="H11" s="55"/>
      <c r="I11" s="55"/>
      <c r="J11" s="55"/>
      <c r="K11" s="55"/>
      <c r="L11" s="55"/>
      <c r="M11" s="61"/>
      <c r="N11" s="61"/>
      <c r="O11" s="61"/>
      <c r="P11" s="283"/>
      <c r="Q11" s="284"/>
      <c r="R11" s="55"/>
      <c r="S11" s="55"/>
      <c r="T11" s="55"/>
      <c r="U11" s="61"/>
      <c r="V11" s="62"/>
      <c r="W11" s="55"/>
      <c r="X11" s="55"/>
      <c r="Y11" s="55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75"/>
      <c r="AO11" s="55"/>
      <c r="AP11" s="55"/>
      <c r="AQ11" s="61"/>
      <c r="AR11" s="61"/>
      <c r="AS11" s="61"/>
      <c r="AT11" s="61"/>
      <c r="AU11" s="61"/>
      <c r="AV11" s="61"/>
      <c r="AW11" s="61"/>
    </row>
    <row r="12" spans="1:49" s="48" customFormat="1">
      <c r="A12" s="60"/>
      <c r="B12" s="57"/>
      <c r="C12" s="61"/>
      <c r="D12" s="61"/>
      <c r="E12" s="55"/>
      <c r="F12" s="55"/>
      <c r="G12" s="55"/>
      <c r="H12" s="55"/>
      <c r="I12" s="55"/>
      <c r="J12" s="55"/>
      <c r="K12" s="55"/>
      <c r="L12" s="55"/>
      <c r="M12" s="61"/>
      <c r="N12" s="61"/>
      <c r="O12" s="61"/>
      <c r="P12" s="285"/>
      <c r="Q12" s="286"/>
      <c r="R12" s="55"/>
      <c r="S12" s="55"/>
      <c r="T12" s="55"/>
      <c r="U12" s="61"/>
      <c r="V12" s="62"/>
      <c r="W12" s="55"/>
      <c r="X12" s="55"/>
      <c r="Y12" s="55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55"/>
      <c r="AO12" s="55"/>
      <c r="AP12" s="55"/>
      <c r="AQ12" s="61"/>
      <c r="AR12" s="61"/>
      <c r="AS12" s="61"/>
      <c r="AT12" s="61"/>
      <c r="AU12" s="61"/>
      <c r="AV12" s="61"/>
      <c r="AW12" s="61"/>
    </row>
    <row r="13" spans="1:49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</row>
    <row r="14" spans="1:49">
      <c r="A14" s="63"/>
      <c r="B14" s="74" t="s">
        <v>79</v>
      </c>
      <c r="P14" s="64"/>
      <c r="Q14" s="64"/>
      <c r="R14" s="64"/>
      <c r="S14" s="64"/>
      <c r="T14" s="65"/>
      <c r="U14" s="65"/>
      <c r="V14" s="64"/>
      <c r="W14" s="64"/>
      <c r="X14" s="64"/>
      <c r="Y14" s="64"/>
      <c r="Z14" s="65"/>
      <c r="AA14" s="64"/>
      <c r="AB14" s="64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4"/>
    </row>
    <row r="15" spans="1:49">
      <c r="A15" s="66" t="s">
        <v>72</v>
      </c>
      <c r="B15" s="39" t="s">
        <v>74</v>
      </c>
      <c r="P15" s="64"/>
      <c r="Q15" s="64"/>
      <c r="R15" s="64"/>
      <c r="S15" s="64"/>
      <c r="T15" s="65"/>
      <c r="U15" s="65"/>
      <c r="V15" s="64"/>
      <c r="W15" s="64"/>
      <c r="X15" s="64"/>
      <c r="Y15" s="64"/>
      <c r="Z15" s="65"/>
      <c r="AA15" s="64"/>
      <c r="AB15" s="64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4"/>
    </row>
    <row r="16" spans="1:49">
      <c r="A16" s="67"/>
      <c r="P16" s="64"/>
      <c r="Q16" s="64"/>
      <c r="R16" s="64"/>
      <c r="S16" s="64"/>
      <c r="T16" s="65"/>
      <c r="U16" s="65"/>
      <c r="V16" s="64"/>
      <c r="W16" s="64"/>
      <c r="X16" s="64"/>
      <c r="Y16" s="64"/>
      <c r="Z16" s="65"/>
      <c r="AA16" s="64"/>
      <c r="AB16" s="64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4"/>
    </row>
    <row r="17" spans="1:50">
      <c r="A17" s="68" t="s">
        <v>70</v>
      </c>
      <c r="B17" s="39" t="s">
        <v>16</v>
      </c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1:50">
      <c r="A18" s="69" t="s">
        <v>69</v>
      </c>
      <c r="B18" s="39" t="s">
        <v>75</v>
      </c>
      <c r="P18" s="64"/>
      <c r="Q18" s="64"/>
      <c r="R18" s="64"/>
      <c r="S18" s="64"/>
      <c r="T18" s="65"/>
      <c r="U18" s="65"/>
      <c r="V18" s="64"/>
      <c r="W18" s="64"/>
      <c r="X18" s="64"/>
      <c r="Y18" s="64"/>
      <c r="Z18" s="65"/>
      <c r="AA18" s="64"/>
      <c r="AB18" s="64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</row>
    <row r="19" spans="1:50">
      <c r="A19" s="70" t="s">
        <v>77</v>
      </c>
      <c r="B19" s="39" t="s">
        <v>78</v>
      </c>
      <c r="P19" s="65"/>
      <c r="Q19" s="65"/>
      <c r="R19" s="65"/>
      <c r="S19" s="64"/>
      <c r="T19" s="64"/>
      <c r="U19" s="64"/>
      <c r="V19" s="64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71"/>
      <c r="AO19" s="65"/>
      <c r="AP19" s="65"/>
      <c r="AQ19" s="65"/>
      <c r="AR19" s="65"/>
      <c r="AS19" s="65"/>
      <c r="AT19" s="65"/>
      <c r="AU19" s="65"/>
      <c r="AV19" s="65"/>
      <c r="AW19" s="65"/>
    </row>
    <row r="20" spans="1:50" s="48" customFormat="1">
      <c r="A20" s="70" t="s">
        <v>73</v>
      </c>
      <c r="B20" s="39" t="s">
        <v>76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275"/>
      <c r="Q20" s="275"/>
      <c r="R20" s="65"/>
      <c r="S20" s="65"/>
      <c r="T20" s="65"/>
      <c r="U20" s="65"/>
      <c r="V20" s="64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72"/>
    </row>
    <row r="21" spans="1:50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</row>
    <row r="22" spans="1:50">
      <c r="A22" s="71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275"/>
      <c r="Q22" s="275"/>
      <c r="R22" s="64"/>
      <c r="S22" s="64"/>
      <c r="T22" s="65"/>
      <c r="U22" s="65"/>
      <c r="V22" s="65"/>
      <c r="W22" s="65"/>
      <c r="X22" s="65"/>
      <c r="Y22" s="65"/>
      <c r="Z22" s="65"/>
      <c r="AA22" s="64"/>
      <c r="AB22" s="64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</row>
    <row r="23" spans="1:50">
      <c r="A23" s="71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71"/>
      <c r="S23" s="71"/>
      <c r="T23" s="65"/>
      <c r="U23" s="65"/>
      <c r="V23" s="65"/>
      <c r="W23" s="65"/>
      <c r="X23" s="65"/>
      <c r="Y23" s="65"/>
      <c r="Z23" s="65"/>
      <c r="AA23" s="71"/>
      <c r="AB23" s="71"/>
      <c r="AC23" s="65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</row>
    <row r="24" spans="1:50">
      <c r="A24" s="71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71"/>
      <c r="S24" s="71"/>
      <c r="T24" s="65"/>
      <c r="U24" s="65"/>
      <c r="V24" s="65"/>
      <c r="W24" s="65"/>
      <c r="X24" s="65"/>
      <c r="Y24" s="65"/>
      <c r="Z24" s="65"/>
      <c r="AA24" s="71"/>
      <c r="AB24" s="71"/>
      <c r="AC24" s="65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50">
      <c r="A25" s="71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</row>
    <row r="26" spans="1:50">
      <c r="A26" s="71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Q26" s="40"/>
    </row>
    <row r="27" spans="1:50">
      <c r="A27" s="7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Q27" s="40"/>
    </row>
    <row r="28" spans="1:50">
      <c r="A28" s="7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Q28" s="40"/>
    </row>
    <row r="29" spans="1:50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Q29" s="40"/>
    </row>
    <row r="30" spans="1:50">
      <c r="A30" s="71"/>
      <c r="B30" s="65"/>
      <c r="C30" s="65"/>
      <c r="D30" s="65"/>
      <c r="E30" s="65"/>
      <c r="F30" s="65"/>
      <c r="G30" s="65"/>
      <c r="H30" s="65"/>
      <c r="I30" s="65"/>
      <c r="J30" s="65"/>
      <c r="Q30" s="40"/>
    </row>
    <row r="31" spans="1:50">
      <c r="A31" s="71"/>
      <c r="B31" s="65"/>
      <c r="C31" s="65"/>
      <c r="D31" s="65"/>
      <c r="E31" s="65"/>
      <c r="F31" s="65"/>
      <c r="G31" s="65"/>
      <c r="H31" s="65"/>
      <c r="I31" s="65"/>
      <c r="J31" s="65"/>
      <c r="Q31" s="40"/>
    </row>
    <row r="32" spans="1:50">
      <c r="A32" s="71"/>
      <c r="B32" s="65"/>
      <c r="C32" s="65"/>
      <c r="D32" s="65"/>
      <c r="E32" s="65"/>
      <c r="F32" s="65"/>
      <c r="G32" s="65"/>
      <c r="H32" s="65"/>
      <c r="I32" s="65"/>
      <c r="J32" s="65"/>
      <c r="Q32" s="40"/>
    </row>
    <row r="33" spans="1:17">
      <c r="A33" s="65"/>
      <c r="B33" s="65"/>
      <c r="C33" s="65"/>
      <c r="D33" s="65"/>
      <c r="E33" s="65"/>
      <c r="F33" s="65"/>
      <c r="G33" s="65"/>
      <c r="H33" s="65"/>
      <c r="I33" s="65"/>
      <c r="J33" s="65"/>
      <c r="Q33" s="40"/>
    </row>
    <row r="34" spans="1:17">
      <c r="Q34" s="40"/>
    </row>
    <row r="35" spans="1:17">
      <c r="Q35" s="40"/>
    </row>
    <row r="36" spans="1:17">
      <c r="Q36" s="40"/>
    </row>
    <row r="37" spans="1:17">
      <c r="Q37" s="40"/>
    </row>
  </sheetData>
  <mergeCells count="33">
    <mergeCell ref="P22:Q22"/>
    <mergeCell ref="C7:AW7"/>
    <mergeCell ref="P8:Q8"/>
    <mergeCell ref="P9:Q9"/>
    <mergeCell ref="P10:Q10"/>
    <mergeCell ref="P11:Q11"/>
    <mergeCell ref="P12:Q12"/>
    <mergeCell ref="AK8:AL8"/>
    <mergeCell ref="AU8:AV8"/>
    <mergeCell ref="AU10:AV10"/>
    <mergeCell ref="AU6:AV6"/>
    <mergeCell ref="P5:Q5"/>
    <mergeCell ref="A13:AW13"/>
    <mergeCell ref="P20:Q20"/>
    <mergeCell ref="A21:AW21"/>
    <mergeCell ref="AU5:AV5"/>
    <mergeCell ref="P6:Q6"/>
    <mergeCell ref="A2:AW2"/>
    <mergeCell ref="A3:AW3"/>
    <mergeCell ref="A4:A8"/>
    <mergeCell ref="B4:B8"/>
    <mergeCell ref="C4:G4"/>
    <mergeCell ref="H4:K4"/>
    <mergeCell ref="L4:O4"/>
    <mergeCell ref="P4:U4"/>
    <mergeCell ref="V4:Y4"/>
    <mergeCell ref="Z4:AC4"/>
    <mergeCell ref="AK5:AL5"/>
    <mergeCell ref="AK6:AL6"/>
    <mergeCell ref="AD4:AH4"/>
    <mergeCell ref="AI4:AM4"/>
    <mergeCell ref="AN4:AQ4"/>
    <mergeCell ref="AR4:AW4"/>
  </mergeCells>
  <pageMargins left="0.70866141732283472" right="0.70866141732283472" top="1.3779527559055118" bottom="0.74803149606299213" header="0.31496062992125984" footer="0.31496062992125984"/>
  <pageSetup paperSize="9" scale="73" fitToHeight="2" orientation="landscape" r:id="rId1"/>
  <headerFooter>
    <oddHeader>&amp;L
Согласовано
зам. директор по ТО
____________ Т.А. Ковалёва
2018&amp;R
Утверждено
Директор ОГПОБУ "Многопрофильный лицей"
Н.И. Сычева
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учебного процесса</vt:lpstr>
      <vt:lpstr>1 курс понедельно</vt:lpstr>
      <vt:lpstr>2 курс понедельно </vt:lpstr>
      <vt:lpstr>УЧЕБНЫЙ 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2018-05-03T01:25:58Z</dcterms:modified>
</cp:coreProperties>
</file>